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05" windowHeight="9405" activeTab="0"/>
  </bookViews>
  <sheets>
    <sheet name="Záradék" sheetId="1" r:id="rId1"/>
    <sheet name="Összesítő" sheetId="2" r:id="rId2"/>
    <sheet name="Organizáció" sheetId="3" r:id="rId3"/>
    <sheet name="Zsaluzás és állványozás" sheetId="4" r:id="rId4"/>
    <sheet name="Irtás, föld- és sziklamunka" sheetId="5" r:id="rId5"/>
    <sheet name="Síkalapozás" sheetId="6" r:id="rId6"/>
    <sheet name="Helyszíni beton és vasbeton mun" sheetId="7" r:id="rId7"/>
    <sheet name="Előregyártott épületszerkezeti " sheetId="8" r:id="rId8"/>
    <sheet name="Falazás és egyéb kőművesmunka" sheetId="9" r:id="rId9"/>
    <sheet name="Ácsmunka" sheetId="10" r:id="rId10"/>
    <sheet name="Vakolás és rabicolás" sheetId="11" r:id="rId11"/>
    <sheet name="Tetőfedés" sheetId="12" r:id="rId12"/>
    <sheet name="Aljzatkészítés, hideg- és meleg" sheetId="13" r:id="rId13"/>
    <sheet name="Bádogozás" sheetId="14" r:id="rId14"/>
    <sheet name="Fa- és műanyag szerkezet elhely" sheetId="15" r:id="rId15"/>
    <sheet name="Fém nyílászáró és épületlakatos" sheetId="16" r:id="rId16"/>
    <sheet name="Felületképzés" sheetId="17" r:id="rId17"/>
    <sheet name="Szigetelés" sheetId="18" r:id="rId18"/>
    <sheet name="Kőburkolat készítése" sheetId="19" r:id="rId19"/>
    <sheet name="Akadálymentesítés" sheetId="20" r:id="rId20"/>
    <sheet name="Gépészet" sheetId="21" r:id="rId21"/>
  </sheets>
  <definedNames/>
  <calcPr fullCalcOnLoad="1"/>
</workbook>
</file>

<file path=xl/sharedStrings.xml><?xml version="1.0" encoding="utf-8"?>
<sst xmlns="http://schemas.openxmlformats.org/spreadsheetml/2006/main" count="556" uniqueCount="277">
  <si>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</si>
  <si>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</si>
  <si>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</si>
  <si>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</si>
  <si>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</si>
  <si>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</si>
  <si>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</si>
  <si>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</si>
  <si>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</si>
  <si>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</si>
  <si>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</si>
  <si>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</si>
  <si>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15-004-1.1.2.1</t>
  </si>
  <si>
    <t>m2</t>
  </si>
  <si>
    <t>Síklemez zsaluzása, alátámasztó állvánnyal, födémzsaluzattal, zsaluhéj táblákkal borítva, 3 m magasságig</t>
  </si>
  <si>
    <t>Munkanem összesen:</t>
  </si>
  <si>
    <t>Zsaluzás és állványozás</t>
  </si>
  <si>
    <t>21-003-6.1.1</t>
  </si>
  <si>
    <t>m3</t>
  </si>
  <si>
    <t>21-003-7.1.5.1</t>
  </si>
  <si>
    <t>21-004-5.1.1.1</t>
  </si>
  <si>
    <t>Tükörkészítés tömörítés nélkül, sík felületen gépi erővel, kiegészítő kézi munkával talajosztály: I-IV.</t>
  </si>
  <si>
    <t>21-008-2.1.3</t>
  </si>
  <si>
    <t>Tömörítés bármely tömörítési osztályban gépi erővel, nagy felületen, tömörségi fok: 95%</t>
  </si>
  <si>
    <t>21-011-7.2-0120015</t>
  </si>
  <si>
    <t>Feltöltések alap- és lábazati falak közé és alagsori vagy alá nem pincézett földszinti padozatok alá, az anyag szétterítésével, mozgatásával, kézi döngöléssel, osztályozatlan kavicsból Nyers homokos kavics, NHK 0/63 Q-TT, Nyékládháza</t>
  </si>
  <si>
    <r>
      <t>Munkaárok földkiemelése közmű nélküli területen, gépi erővel, kiegészítő kézi munkával, bármely konzisztenciájú, I-IV. oszt. talajban, dúcolás nélkül, 3,0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szelvényig</t>
    </r>
  </si>
  <si>
    <r>
      <t>Munkagödör földkiemelése épületek és műtárgyak helyén bármely konzisztenciájú, I-IV. oszt. talajban, gépi erővel, kiegészítő kézi munkával, alapterület: 150,1-250,0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között, 5,5 m mélységig</t>
    </r>
  </si>
  <si>
    <t>Irtás, föld- és sziklamunka</t>
  </si>
  <si>
    <t>23-003-2-0112610</t>
  </si>
  <si>
    <t>Vasbeton sáv-, talp- lemezalap készítése szivattyús technológiával, .....minőségű betonból C10/12-64-F3 sávalap</t>
  </si>
  <si>
    <t>23-003-2-0232210</t>
  </si>
  <si>
    <t>Vasbeton sáv-, talp- lemezalap készítése szivattyús technológiával, .....minőségű betonból C20/25 - XC1-32-F3 kavicsbeton keverék  15 cm vtg lemezalap</t>
  </si>
  <si>
    <t>Síkalapozás</t>
  </si>
  <si>
    <t>31-000-11.2.2</t>
  </si>
  <si>
    <t>Lépcsőszerkezetek bontása, vasbetonból, C20/25 - C25/30 betonminőség között</t>
  </si>
  <si>
    <t>31-001-1.2.1-0220905</t>
  </si>
  <si>
    <t>t</t>
  </si>
  <si>
    <t>Betonacél helyszíni szerelése  függőleges vagy vízszintes tartószerkezetbe, bordás betonacélból, 4-10 mm átmérő között FERALPI hidegen húzott borda nélküli betonacél, 6 m-es szálban, BHS55.50  8 - 16 mm</t>
  </si>
  <si>
    <t>31-001-2-0452004</t>
  </si>
  <si>
    <t>Hegesztett betonacél háló szerelése tartószerkezetbe FERALPI 8K1515 építési síkháló; 5,00 x 2,15 m; 150 x 150 mm osztással Ø 8,00 / 8,00 BHB55.50</t>
  </si>
  <si>
    <t>31-030-11.1.1.1-0112110</t>
  </si>
  <si>
    <r>
      <t>képlékeny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6,4 finomsági modulussal</t>
    </r>
  </si>
  <si>
    <t>Helyszíni beton és vasbeton munka</t>
  </si>
  <si>
    <t>32-002-1.1.1-0120010</t>
  </si>
  <si>
    <t>db</t>
  </si>
  <si>
    <t>Előregyártott azonnal terhelhető nyílásáthidaló  elhelyezése (válaszfal áthidalók is), tartószerkezetre, csomóponti kötés nélkül, falazat szélességű áthidaló elemekből vagy több elem  egymás mellé sorolásával, a teherhordó falváll előkészítésével,</t>
  </si>
  <si>
    <t>kiegészítő hőszigetelés elhelyezése nélkül, 0,10 t/db tömegig, égetett agyag-kerámia köpenyes nyílásáthidaló POROTHERM A-10 kerámia burkolatú nyílásáthidaló, 1,00 m</t>
  </si>
  <si>
    <t>32-002-1.1.1-0120011</t>
  </si>
  <si>
    <t>kiegészítő hőszigetelés elhelyezése nélkül, 0,10 t/db tömegig, égetett agyag-kerámia köpenyes nyílásáthidaló POROTHERM A-10 kerámia burkolatú nyílásáthidaló, 1,25 m</t>
  </si>
  <si>
    <t>Előregyártott épületszerkezeti elem elhelyezése és szerelése</t>
  </si>
  <si>
    <t>33-000-1.1.1.1.1</t>
  </si>
  <si>
    <t>Teherhordó és kitöltő falazat bontása, égetett agyag-kerámia termékekből, kisméretű, mészhomok, magasított vagy nagyméretű téglából, bármilyen falvastagsággal, falazó, cementes mészhabarcsból</t>
  </si>
  <si>
    <t>33-000-21.2.1.1</t>
  </si>
  <si>
    <t>Válaszfal bontása, pórusbeton termékekből, 15 cm vastagságig, falazó, cementes mészhabarcsból falazva</t>
  </si>
  <si>
    <t>33-000-31.1.1</t>
  </si>
  <si>
    <t>Nyílásbontás, égetett-agyag kerámia teherhordó, tömör téglafalban</t>
  </si>
  <si>
    <t>33-001-1.1.2.4.1.1.1-0127455</t>
  </si>
  <si>
    <t>Teherhordó és kitöltő falazat készítése, égetett agyag-kerámia termékekből, nútféderes elemekből, 380 mm falvastagságban, 380x250x238 vagy 375×250×238 mm-es méretű kézi falazóblokkból, falazó, cementes mészhabarcsba falazva POROTHERM 38 N+F nútféderes</t>
  </si>
  <si>
    <t>kézi falazóblokk, 380x250x238 mm, M 1 (Hf10-mc) falazó, cementes mészhabarcs</t>
  </si>
  <si>
    <t>33-011-1.1.2.1.2.1.1-2132106</t>
  </si>
  <si>
    <t>Válaszfal építése, égetett agyag-kerámia termékekből, nútféderes elemekből, 100 mm falvastagságban, 500x238x100 mm-es méretű válaszfallapból, falazó, cementes mészhabarcsba falazva POROTHERM 10 N+F válaszfallap, 500x238x100 mm, M 1 (Hf10-mc) falazó,</t>
  </si>
  <si>
    <t>cementes mészhabarcs</t>
  </si>
  <si>
    <t>33-091-1.1.1-1110002</t>
  </si>
  <si>
    <t>Teherhordó és kitöltő falazat, égetett agyag-kerámia termékekből, nyílásbefalazás, nyílásszűkítés vagy kisebb falpótlások, 250 mm és ennél vastagabb falban csorbázatvéséssel, nyílásbefalazás, nyílásszűkítés vagy kisebb falpótlások, Kisméretű tömör tégla</t>
  </si>
  <si>
    <t>250x120x65 mm I.o. Hf5-mc, falazó, cementes mészhabarcs</t>
  </si>
  <si>
    <t>Falazás és egyéb kőművesmunka</t>
  </si>
  <si>
    <t>35-000-1.1</t>
  </si>
  <si>
    <t>35-001-1.4-0680041</t>
  </si>
  <si>
    <t>35-002-3-0115121</t>
  </si>
  <si>
    <t>Párafékező, párazáró fólia terítése 15 cm-es átfedéssel DÖRKEN DELTA PÁRAZÁRÓ GP, hálóerősítés nélküli, speciális polietilénből készült légzáró és párafékező fólia</t>
  </si>
  <si>
    <t>35-002-4.1-0115061</t>
  </si>
  <si>
    <t>Páraáteresztő alátétfólia vagy alátétfedés terítése 15 cm-es átfedéssel (ellenléc külön tételben számolandó) öntapadó ragasztócsíkkal rögzítve DÖRKEN DELTA Fol PVG  páraáteresztő alátétfedés öntapadó ragasztósávval, 1,5 m × 50 m</t>
  </si>
  <si>
    <t>35-003-1.1-0410021</t>
  </si>
  <si>
    <t>Tetőlécezés hornyolt cserépfedés alá Fenyő tetőléc 3-6,5 m 24x48 mm</t>
  </si>
  <si>
    <t>35-003-1.6</t>
  </si>
  <si>
    <t>m</t>
  </si>
  <si>
    <t>Tetőlécezés tetőfelület ellenlécezésének elkészítése</t>
  </si>
  <si>
    <t>35-004-1.2</t>
  </si>
  <si>
    <t>Deszkázás ereszdeszkázás, nádazás, bádogozás vagy ereszlemez alá</t>
  </si>
  <si>
    <t>35-011-1.3.2-0211271</t>
  </si>
  <si>
    <t>Faanyag gomba és rovarkártevő elleni megelőző, egyidejűleg égéskésleltető védelme merítéses, bemártásos, fürösztéses technológiával felhordott anyaggal KEMIKÁL TETOL FB égéskésleltető, gomba- és rovarkárosítás elleni, faanyagvédő szer, zöld</t>
  </si>
  <si>
    <r>
      <t>Fa tetőszerkezetek bármely rendszerben faragott (fűrészelt) fából, 0,031-0,036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bedolgozott famennyiség között Fűrészelt gerenda 150x200-300x300 mm 3-6.5 m I.o.</t>
    </r>
  </si>
  <si>
    <t>Ácsmunka</t>
  </si>
  <si>
    <t>36-001-1.1.1-0550030</t>
  </si>
  <si>
    <t>Sima oldalfalvakolat készítése kézi felhordással, belső, vakoló cementes mészhabarccsal, téglafelületen, 1,5 cm vastagságban Hvb4-mc, belső, vakoló cementes mészhabarccsal és Hs60-cm, felületképző (simító), meszes cementhabarccsal</t>
  </si>
  <si>
    <t>36-001-21.11.1-0550030</t>
  </si>
  <si>
    <t>Mennyezetvakolat készítése sima kivitelben, kézi felhordással, belső, vakoló cementes mészhabarccsal, sík vasbeton födémen, 1,5-2,0 cm vastagságban Hvb4-mc, belső, vakoló cementes mészhabarccsal és Hs60-c, felületképző (simító), cementhabarccsal</t>
  </si>
  <si>
    <t>36-002-4-1415917</t>
  </si>
  <si>
    <t>Vékonyvakolat alapozók felhordása, kézi erővel Baumit Univerzális alapozó Cikkszám: 960125, tapaszolt felületre</t>
  </si>
  <si>
    <t>36-005-21.1.1.2-0415130</t>
  </si>
  <si>
    <t>Vékonyvakolatok, színvakolatok felhordása alapozott, előkészített felületre, gyári szárazhabarcsból, ásványi vékonyvakolat készítése egy rétegben, kapart, dörzsölt vagy gördülőszemcsés struktúrával, 1,5-2,5 mm szemcsemérettel szilikon vakolat fehér</t>
  </si>
  <si>
    <t>színben</t>
  </si>
  <si>
    <t>36-007-9.2-0415421</t>
  </si>
  <si>
    <t>Lábazati vakolatok; díszítő és lábazati műgyantás kötőanyagú vakolatréteg felhordása, kézi erővel, vödrös kiszerelésű anyagból Baumit MosaikTop (Baumit Mozaik) vakolat 2 mm-es szemcseméret, 24 féle szín, Cikkszám: 255201</t>
  </si>
  <si>
    <t>Vakolás és rabicolás</t>
  </si>
  <si>
    <t>41-000-4</t>
  </si>
  <si>
    <t>41-003-101.1.3-0116141</t>
  </si>
  <si>
    <t>Egyszeres fedés sajtolt égetett agyag tetőcserepekkel, gyártótól és típustól független, 41-45° tetőhajlásszög között, minden harmadik cserép rögzítésével CREATON Optima kerámia alapcserép 26,2×44,1 cm, natúrvörös</t>
  </si>
  <si>
    <t>Tetőfedés</t>
  </si>
  <si>
    <t>42-000-2.1</t>
  </si>
  <si>
    <t>Lapburkolatok bontása, padlóburkolat bármely méretű kőagyag, mozaik vagy tört mozaik (NOVA) lapból</t>
  </si>
  <si>
    <t>42-000-3.4</t>
  </si>
  <si>
    <t>Fa-, hézagmentes műanyag- és szőnyegburkolatok bontása, gumilemez vagy PVC burkolat tekercsből, lapokból vagy lépcsőn betétként</t>
  </si>
  <si>
    <t>42-011-2.1.1.4.1-0311048</t>
  </si>
  <si>
    <t>Padlóburkolat hordozószerkezetének felületelőkészítése beltérben, beton alapfelületen önterülő felületkiegyenlítés készítése 5 mm átlagos rétegvastagságban MUREXIN NE 30 Extrém aljzatkiegyenlítő</t>
  </si>
  <si>
    <t>42-012-1.1.1.1.1.3-0212010</t>
  </si>
  <si>
    <t>Fal-, pillér-, oszlopburkolat készítése beltérben, tégla, beton, vakolt alapfelületen, mázas kerámiával, kötésben vagy hálósan, 3-5 mm vtg. ragasztóba rakva, 1-10 mm fugaszélességgel, 25x25 -  40x40 cm közötti lapmérettel LB-Knauf PROFIFLEX/Profi</t>
  </si>
  <si>
    <t>flexragasztó,</t>
  </si>
  <si>
    <t>42-022-1.1.1.2.1.1-0313020</t>
  </si>
  <si>
    <t>Padlóburkolat készítése, beltérben, tégla, beton, vakolt alapfelületen, gres, kőporcelán lappal, kötésben vagy hálósan, 3-5 mm vtg. ragasztóba rakva, 1-10 mm fugaszélességgel, 20x20 - 40x40 cm közötti lapmérettel MAPEI Keraflex Easy C2E cementkötésű</t>
  </si>
  <si>
    <t>ragasztóhabarcs, szürke, Kerapoxy IEG epoxigyanta fugázó, cementszürke</t>
  </si>
  <si>
    <t>Aljzatkészítés, hideg- és melegburkolat készítése</t>
  </si>
  <si>
    <t>43-000-1</t>
  </si>
  <si>
    <t>Függőereszcsatorna bontása, 50 cm kiterített szélességig</t>
  </si>
  <si>
    <t>43-000-5</t>
  </si>
  <si>
    <t>Lefolyó csatorna bontása 50 cm kiterített szélességig</t>
  </si>
  <si>
    <t>43-002-3.1-0148312</t>
  </si>
  <si>
    <t>Függőereszcsatorna szerelése, négyszögszelvényű, bármilyen kiterített szélességben, minősített ötvözött horganylemezből RHEINZINK standard felületű függőereszcsatorna (MSZ EN 612) 333 mm, 0,70 mm vtg. Cikkszám: 111 3058</t>
  </si>
  <si>
    <t>43-002-13.1-0148387</t>
  </si>
  <si>
    <t>Lefolyócső szerelése négyszög keresztmetszettel, bármilyen kiterített szélességgel, minősített ötvözött horganylemezből RHEINZINK patina-pro felületű lefolyócső (MSZ EN 612), NÁ 100 mm, 0,70 mm vtg. Cikkszám: 412 4051</t>
  </si>
  <si>
    <t>43-003-1.1.1.1-0993126</t>
  </si>
  <si>
    <t>Ereszszegély szerelése keményhéjalású tetőhöz, minősített ötvözött horganylemezből, 40 cm kiterített szélességig Ereszszegély RHEINZINK QUALITY ZINK minőségű ötvözött horganylemezből, 0,70 mm vtg., standard felületű, Ksz: 33 cm</t>
  </si>
  <si>
    <t>Bádogozás</t>
  </si>
  <si>
    <t>44-000-1.1</t>
  </si>
  <si>
    <t>44-001-1.1.1-0000001</t>
  </si>
  <si>
    <t>44-001-1.1.1-0000003</t>
  </si>
  <si>
    <t>Fa beltéri nyílászárók,  ragasztott pallótok, színfurnér teli kivitelú ajtó, szárny szendvicspanel, színfurnér 75x210 cm-es méretben,</t>
  </si>
  <si>
    <t>44-011-1.1.1-0167401</t>
  </si>
  <si>
    <t>klt</t>
  </si>
  <si>
    <t>44-012-1.1.2.1.1</t>
  </si>
  <si>
    <r>
      <t>m</t>
    </r>
    <r>
      <rPr>
        <vertAlign val="superscript"/>
        <sz val="10"/>
        <color indexed="8"/>
        <rFont val="Times New Roman CE"/>
        <family val="0"/>
      </rPr>
      <t>2</t>
    </r>
  </si>
  <si>
    <r>
      <t>Fa nyílászáró szerkezetek bontása,  ajtó, ablak vagy kapu, 2,00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</t>
    </r>
  </si>
  <si>
    <t>Fa- és műanyag szerkezet elhelyezése</t>
  </si>
  <si>
    <t>45-000-1.1.2</t>
  </si>
  <si>
    <t>45-000-2.1</t>
  </si>
  <si>
    <t>Rácsok, korlátok, kerítések bontása, idomacél rács vagy korlát</t>
  </si>
  <si>
    <t>45-004-12.1</t>
  </si>
  <si>
    <r>
      <t>Fém nyílászáró szerkezetek bontása, ajtó, ablak, kapu, 1,01-2,00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felület között</t>
    </r>
  </si>
  <si>
    <t>Fém nyílászáró és épületlakatos-szerkezet elhelyezése</t>
  </si>
  <si>
    <t>47-000-1.21.2.1.1.1-0150145</t>
  </si>
  <si>
    <t>Belső festéseknél felület előkészítése, részmunkák; glettelés, műanyag kötőanyagú glettel (simítótapasszal), vakolt felületen, bármilyen padozatú helyiségben, tagolatlan felületen Deko simítótapasz 100, fehér, EAN: 5995061277513</t>
  </si>
  <si>
    <t>47-011-15.1.1.1-0151171</t>
  </si>
  <si>
    <t>Diszperziós festés műanyag bázisú vizes-diszperziós  fehér vagy gyárilag színezett festékkel, új vagy régi lekapart, előkészített alapfelületen, vakolaton, két rétegben, tagolatlan sima felületen Héra diszperziós belső falfesték, fehér, EAN: 5995061999118</t>
  </si>
  <si>
    <t>Felületképzés</t>
  </si>
  <si>
    <t>48-002-1.1.1.1.2-1415319</t>
  </si>
  <si>
    <t>Talajnedvesség elleni szigetelés; Bitumenes lemez szigetelés aljzatának kellősítése, egy rétegben, vízszintes felületen, vízbázisú bitumenemulzióval (enyhén nedves vagy száraz felületen) VIABIT PRIMER oldószermentes bitumenes alapozó, bitumenes lemez</t>
  </si>
  <si>
    <t>48-002-1.3.1.3-0413369</t>
  </si>
  <si>
    <t>Talajnedvesség elleni szigetelés; Padlószigetelés, egy rétegben, minimum 4,0 mm vastag plasztomerbitumenes (APP vagy APP/SBS modifikált duo) lemezzel, aljzathoz foltonként vagy sávokban olvasztásos ragasztással, átlapolásoknál teljes felületű</t>
  </si>
  <si>
    <t>hegesztéssel fektetve EUROSZIG VIAPOL POLYEXTRA 4 MM T poliészterfátyol hordozórétegű, 4 mm névleges vastagságú plasztomerbitumenes (APP modifikált) lemez</t>
  </si>
  <si>
    <t>48-002-1.39.1.1-0094751</t>
  </si>
  <si>
    <t>Talajnedvesség elleni szigetelés; Védő-csúsztató réteg bitumenes lemez vízszigetelésen, rögzítés nélkül, 10 cm laza átlapolással fektetve, vízszintes felületen, egy réteg minimum 0,09 mm vastag polietilén fólia BACHL PE fólia B2 - kék, 4x25 m, vtg. 200 µm</t>
  </si>
  <si>
    <t>48-007-11.1.1.1-0113055</t>
  </si>
  <si>
    <t>Talajon fekvő padló hőszigetelése; vízszintes felületen egy rétegben, expandált polisztirolhab hőszigetelő lemezzel AUSTROTHERM AT-N100 expandált polisztirolhab hőszigetelő lemez, 1000x500x120 mm</t>
  </si>
  <si>
    <t>48-007-21.1.1.2-0113591</t>
  </si>
  <si>
    <t>Külső fal; homlokzati fal hő- és hangszigetelése, falazott vagy monolit vasbeton szerkezeten,  függőleges felületen, (rögzítés külön tételben) vékonyvakolat alatti méretstabil expandált polisztirolhab lemezzel AUSTROTHERM GRAFIT expandált polisztirol</t>
  </si>
  <si>
    <t>48-007-41.1.5.1-0155233</t>
  </si>
  <si>
    <t>48-007-56.1.3.1-0113544</t>
  </si>
  <si>
    <t>Alátét- és elválasztó rétegek beépítése, védőlemez-, műanyagfátyol-, fólia vagy műanyagfilc egy rétegben, átlapolással, rögzítés nélkül, padló, födém szigeteléseknél, vízszintes felületen AUSTROTHERM polietilén fólia, 0,09 mm vastagságú, 2 m szélességű</t>
  </si>
  <si>
    <r>
      <t>felületen (anyagfelhasználás: 0,3-0,5 kg/m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)</t>
    </r>
  </si>
  <si>
    <t>Szigetelés</t>
  </si>
  <si>
    <t>62-003-8.1-0611406</t>
  </si>
  <si>
    <t>Tér- vagy járdaburkolat készítése, beton burkolókőből soros, halszálka, parketta vagy kazettás kötésben, homokágyazatba fektetve, 20x10x4, 10x20x6, 10x20x8 cm-es méretű idomkővel A Beton-Viacolor Korzó 10x20x4 cm, őszi lomb</t>
  </si>
  <si>
    <t>Kőburkolat készítése</t>
  </si>
  <si>
    <t>Összesen:</t>
  </si>
  <si>
    <t xml:space="preserve">                                       </t>
  </si>
  <si>
    <t xml:space="preserve">A munka leírása: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</si>
  <si>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</si>
  <si>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</si>
  <si>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</si>
  <si>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</si>
  <si>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</si>
  <si>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</si>
  <si>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</si>
  <si>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</si>
  <si>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</si>
  <si>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</si>
  <si>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</si>
  <si>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31-021-4.1.2-0230210</t>
  </si>
  <si>
    <t>Sík vagy alulbordás vasbeton lemez készítése, 15°-os hajlásszögig, X0v(H), XC1, XC2, XC3 környezeti osztályú, kissé képlékeny vagy képlékeny konzisztenciájú betonból, kézi erővel, vibrátoros tömörítéssel, 12 cm vastagság felett C20/25 - X0v(H) képlékeny</t>
  </si>
  <si>
    <r>
      <t>kavicsbeton keverék CEM 52,5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6,5 finomsági modulussal</t>
    </r>
  </si>
  <si>
    <t>31-021-10.11.1.1-0230410</t>
  </si>
  <si>
    <t>zsaluzással együtt</t>
  </si>
  <si>
    <t>Meglévő fa tetőszerkezet átalakítása, bővítmény új tető csatlakoztatáshoz</t>
  </si>
  <si>
    <t>Cserépfedés bontása (bármely rendszerű), meglévő tetőhöz való csatlakozás</t>
  </si>
  <si>
    <t>Fa beltéri nyílászárók,  ragasztott pallótok, színfurnér teli kivitelú ajtó, szárny szendvicspanel, színfurnér 90x210 cm-es méretben</t>
  </si>
  <si>
    <t>Fa beltéri nyílászárók,  ragasztott pallótok, színfurnér teli kivitelú ajtó, szárny szendvicspanel, színfurnér 75x210 cm-es méretben, toló ajtó</t>
  </si>
  <si>
    <t>Fa beltéri nyílászárók,  ragasztott pallótok, színfurnér teli kivitelú ajtó, szárny szendvicspanel, színfurnér 100x210 cm-es méretben</t>
  </si>
  <si>
    <t>Műanyag kültéri nyílászárók elhelyezése előre kihagyott falnyílásba, hőszigetelt, fokozott légzárású bejárati ajtó, tömítés nélkül (szerelvényezve, finom beállítással), 100x210 cm</t>
  </si>
  <si>
    <t>Műanyag kültéri nyílászárók, hőszigetelt, fokozott légzárású ablak elhelyezése előre kihagyott falnyílásba, tömítés nélkül (szerelvényezve, finombeállítással), 4,00 m kerület felett háromkamrás profil, bukó-nyíló</t>
  </si>
  <si>
    <t>90x120 cm</t>
  </si>
  <si>
    <t>250x150 cm</t>
  </si>
  <si>
    <t>90x150 cm</t>
  </si>
  <si>
    <t>keményhab hőszigetelő lemez, 1000x500x160 mm</t>
  </si>
  <si>
    <t>Födém; Padló hőszigetelő anyag elhelyezése, vízszintes felületen, nem járható födémre, szálas szigetelő anyaggal (üveggyapot, kőzetgyapot) KNAUF INSULATION ECOSE CLASSIC 039 kasírozatlan hő- és hangszigetelő üveggyapot tekercs, 3500x1200 mm, 250 mm vtg.</t>
  </si>
  <si>
    <t>31-041-1.1.1-0211003</t>
  </si>
  <si>
    <r>
      <t>Üvegbeton fal készítése, 2,00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felületig, 20/20 cm raszterben,  19x19x8-10 cm méretű üvegtéglából Gekreutz-Geweit 198 fehér üvegtégla, 19x19x8 cm</t>
    </r>
  </si>
  <si>
    <t>45-/M</t>
  </si>
  <si>
    <t>Felvonulási és építéshelyi költségek</t>
  </si>
  <si>
    <t>Organizáció</t>
  </si>
  <si>
    <t>Lépcső és terasz készítése vasbetonból, X0v(H), XC1, XC2, XC3 környezeti osztályú, kissé képlékeny vagy képlékeny konzisztenciájú betonból, helyszíni keveréssel, kézi bedolgozással és vibrátoros tömörítéssel C20/25 - X0v(H) kissé képlékeny kavicsbeton keverék CEM</t>
  </si>
  <si>
    <t>Padlóburkolat készítése, kültérben , lépcső és terasz  gres, kőporcelán lappal, kötésben vagy hálósan, 3-5 mm vtg. ragasztóba rakva, 1-10 mm fugaszélességgel, 20x20 - 40x40 cm közötti lapmérettel MAPEI Keraflex Easy C2E cementkötésű</t>
  </si>
  <si>
    <t>Födém; Padló hőszigetelő anyag elhelyezése, vízszintes felületen, nem járható födémre, szálas szigetelő anyaggal (üveggyapot, kőzetgyapot) KNAUF INSULATION ECOSE CLASSIC 039 kasírozatlan hő- és hangszigetelő üveggyapot tekercs, 3500x1200 mm, 200 mm vtg.</t>
  </si>
  <si>
    <t>21-011-11.4</t>
  </si>
  <si>
    <r>
      <t>Építési törmelék konténeres elszállítása, lerakása, lerakóhelyi díjjal, 6,0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</si>
  <si>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21-011-12</t>
  </si>
  <si>
    <t>Munkahelyi depóniából építési törmelék konténerbe rakása,  kézi erővel, önálló munka esetén elszámolva, konténer szállítás nélkül</t>
  </si>
  <si>
    <t>Idomacél vagy keretes fonatos kerítésrács elhelyezése, oszlopok közé, rögzítő karmokkal</t>
  </si>
  <si>
    <t>8045 ISZTIMÉR, KÖZTRÁSASÁG UTCA 100. alatt meglévő</t>
  </si>
  <si>
    <t>ORVOSI RENDELŐ  FELÚJÍTÁSA ÉS BŐVÍTÉSE</t>
  </si>
  <si>
    <t>Előtető építése</t>
  </si>
  <si>
    <t xml:space="preserve">Üvegezett térelválasztófal 100/210 cm-es üvegajtóval 1600x2850 mm </t>
  </si>
  <si>
    <t>Beton aljzat készítése helyszínen kevert betonból, kézi továbbítással és bedolgozással, merev aljzatra, tartószerkezetre léccel lehúzva, kavicsbetonból, C 8/10 - C 16/20 kissé képlékeny konzisztenciájú betonból,  C12/15 - X0b(H) kissé</t>
  </si>
  <si>
    <t>48-007-21.21.1-0113285</t>
  </si>
  <si>
    <t>Külső fal; Hőszigetelések épületlábazaton vagy koszorún, foltonként ragasztva vagy megtámasztva (rögzítés külön tételben), egy rétegben, extrudált polisztirolhab lemezzel AUSTROTHERM XPS TOP P extrudált polisztirolhab hőszigetelő lemez, lépcsős</t>
  </si>
  <si>
    <t>élkiképzéssel, 615x1265x140 mm</t>
  </si>
  <si>
    <t>Lefolyó csatorna óvatos bontása, visszszerelése hőszigetelési munkák után</t>
  </si>
  <si>
    <t>AKADÁLYMENTESÍTÉS</t>
  </si>
  <si>
    <t>1.</t>
  </si>
  <si>
    <t>820091724590</t>
  </si>
  <si>
    <t>szaniter - akadálymentes mosdó, konkáv, dönthető</t>
  </si>
  <si>
    <t>2.</t>
  </si>
  <si>
    <t>820093673525</t>
  </si>
  <si>
    <t>szaniter - akadálymentes wc kagyló</t>
  </si>
  <si>
    <t>3.</t>
  </si>
  <si>
    <t>820090984253</t>
  </si>
  <si>
    <t>akadálymetes csaptelep, termosztatikus, önelzárós</t>
  </si>
  <si>
    <t>4.</t>
  </si>
  <si>
    <t>820094187632</t>
  </si>
  <si>
    <t>akadálymentes wc ülőke, elől kivágott</t>
  </si>
  <si>
    <t>5.</t>
  </si>
  <si>
    <t>710102651545</t>
  </si>
  <si>
    <t>világítótestek akadálymentes mosdóba</t>
  </si>
  <si>
    <t>6.</t>
  </si>
  <si>
    <t>710102532212</t>
  </si>
  <si>
    <t>menekülési útvonalat jelző fényjelzés</t>
  </si>
  <si>
    <t>7.</t>
  </si>
  <si>
    <t>420711785141</t>
  </si>
  <si>
    <t>padló vezetősáv, burkolatra ragasztható kivitel</t>
  </si>
  <si>
    <t>fm</t>
  </si>
  <si>
    <t>8.</t>
  </si>
  <si>
    <t>450111376690</t>
  </si>
  <si>
    <t>információs tábla a bejáratnál</t>
  </si>
  <si>
    <t>9.</t>
  </si>
  <si>
    <t>450111376644</t>
  </si>
  <si>
    <t>Braille-írásos információs tábla ajtókhoz</t>
  </si>
  <si>
    <t>10.</t>
  </si>
  <si>
    <t>720012653646</t>
  </si>
  <si>
    <t>hordozható indukciós hurok</t>
  </si>
  <si>
    <t>11.</t>
  </si>
  <si>
    <t>820091725476</t>
  </si>
  <si>
    <t>kapaszkodó pár wc mellé (fix)</t>
  </si>
  <si>
    <t>820091725612</t>
  </si>
  <si>
    <t>kapaszkodó pár wc mellé (felhajtható)</t>
  </si>
  <si>
    <t>12.</t>
  </si>
  <si>
    <t>710052485900</t>
  </si>
  <si>
    <t>vészjelző mosdóba</t>
  </si>
  <si>
    <t>13.</t>
  </si>
  <si>
    <t>820164141600</t>
  </si>
  <si>
    <t>dönthető tükör, min. 500x700mm</t>
  </si>
  <si>
    <t>14.</t>
  </si>
  <si>
    <t>820164141721</t>
  </si>
  <si>
    <t>automata szappanadagoló</t>
  </si>
  <si>
    <t>15.</t>
  </si>
  <si>
    <t>K-1</t>
  </si>
  <si>
    <t>Akadálymentes rámpa kialakítása</t>
  </si>
  <si>
    <t>Összesen :</t>
  </si>
  <si>
    <t>Gépészeti munka</t>
  </si>
  <si>
    <t>Rezsióradíj</t>
  </si>
  <si>
    <t>K-4</t>
  </si>
  <si>
    <t>Meglévő rendszer alkalmas a bővítmény
ellátására, azon átalakítás nem tervezett,
csak a bővítmény rácsatlakozástatása</t>
  </si>
  <si>
    <t>ktg</t>
  </si>
  <si>
    <t>Akadálymentesítés</t>
  </si>
  <si>
    <t>Gépészet</t>
  </si>
  <si>
    <t>870413557655</t>
  </si>
  <si>
    <t>Akadálymentes felvonó gépház nélküli, 1000Kg terhelhetőségig</t>
  </si>
  <si>
    <t xml:space="preserve">Készült:  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</si>
</sst>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name val="Times New Roman CE"/>
      <family val="0"/>
    </font>
    <font>
      <i/>
      <sz val="10"/>
      <name val="Times New Roman CE"/>
      <family val="0"/>
    </font>
    <font>
      <b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/>
      <top style="hair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48" fillId="0" borderId="0" xfId="0" applyFont="1" applyAlignment="1">
      <alignment vertical="top" wrapText="1"/>
    </xf>
    <xf numFmtId="49" fontId="48" fillId="0" borderId="0" xfId="0" applyNumberFormat="1" applyFont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0" borderId="0" xfId="0" applyFont="1" applyAlignment="1">
      <alignment vertical="top" wrapText="1"/>
    </xf>
    <xf numFmtId="0" fontId="49" fillId="0" borderId="10" xfId="0" applyFont="1" applyBorder="1" applyAlignment="1">
      <alignment horizontal="right" vertical="top" wrapText="1"/>
    </xf>
    <xf numFmtId="0" fontId="48" fillId="0" borderId="0" xfId="0" applyFont="1" applyAlignment="1">
      <alignment horizontal="right" vertical="top" wrapText="1"/>
    </xf>
    <xf numFmtId="0" fontId="49" fillId="0" borderId="10" xfId="0" applyFont="1" applyBorder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0" fontId="49" fillId="0" borderId="0" xfId="0" applyFont="1" applyBorder="1" applyAlignment="1">
      <alignment vertical="top" wrapText="1"/>
    </xf>
    <xf numFmtId="0" fontId="50" fillId="0" borderId="0" xfId="0" applyFont="1" applyAlignment="1">
      <alignment vertical="top"/>
    </xf>
    <xf numFmtId="0" fontId="50" fillId="0" borderId="0" xfId="0" applyFont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right" vertical="top" wrapText="1"/>
    </xf>
    <xf numFmtId="0" fontId="51" fillId="0" borderId="0" xfId="0" applyFont="1" applyAlignment="1">
      <alignment vertical="top"/>
    </xf>
    <xf numFmtId="0" fontId="50" fillId="0" borderId="11" xfId="0" applyFont="1" applyBorder="1" applyAlignment="1">
      <alignment vertical="top"/>
    </xf>
    <xf numFmtId="10" fontId="50" fillId="0" borderId="11" xfId="0" applyNumberFormat="1" applyFont="1" applyBorder="1" applyAlignment="1">
      <alignment vertical="top"/>
    </xf>
    <xf numFmtId="0" fontId="50" fillId="0" borderId="0" xfId="0" applyFont="1" applyAlignment="1">
      <alignment horizontal="left" vertical="top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vertical="top" wrapText="1"/>
    </xf>
    <xf numFmtId="0" fontId="53" fillId="0" borderId="0" xfId="0" applyFont="1" applyFill="1" applyAlignment="1">
      <alignment vertical="top" wrapText="1"/>
    </xf>
    <xf numFmtId="0" fontId="52" fillId="0" borderId="0" xfId="0" applyFont="1" applyAlignment="1">
      <alignment horizontal="right" vertical="top" wrapText="1"/>
    </xf>
    <xf numFmtId="0" fontId="51" fillId="0" borderId="0" xfId="0" applyFont="1" applyBorder="1" applyAlignment="1">
      <alignment vertical="top" wrapText="1"/>
    </xf>
    <xf numFmtId="0" fontId="50" fillId="0" borderId="0" xfId="0" applyFont="1" applyBorder="1" applyAlignment="1">
      <alignment vertical="top" wrapText="1"/>
    </xf>
    <xf numFmtId="3" fontId="50" fillId="0" borderId="0" xfId="0" applyNumberFormat="1" applyFont="1" applyBorder="1" applyAlignment="1">
      <alignment horizontal="right" vertical="top" wrapText="1"/>
    </xf>
    <xf numFmtId="3" fontId="51" fillId="0" borderId="0" xfId="0" applyNumberFormat="1" applyFont="1" applyBorder="1" applyAlignment="1">
      <alignment vertical="top" wrapText="1"/>
    </xf>
    <xf numFmtId="3" fontId="50" fillId="0" borderId="0" xfId="0" applyNumberFormat="1" applyFont="1" applyAlignment="1">
      <alignment vertical="top"/>
    </xf>
    <xf numFmtId="3" fontId="50" fillId="0" borderId="11" xfId="0" applyNumberFormat="1" applyFont="1" applyBorder="1" applyAlignment="1">
      <alignment horizontal="right" vertical="top"/>
    </xf>
    <xf numFmtId="3" fontId="50" fillId="0" borderId="11" xfId="0" applyNumberFormat="1" applyFont="1" applyBorder="1" applyAlignment="1">
      <alignment vertical="top"/>
    </xf>
    <xf numFmtId="3" fontId="51" fillId="0" borderId="10" xfId="0" applyNumberFormat="1" applyFont="1" applyBorder="1" applyAlignment="1">
      <alignment vertical="top" wrapText="1"/>
    </xf>
    <xf numFmtId="49" fontId="49" fillId="0" borderId="10" xfId="0" applyNumberFormat="1" applyFont="1" applyBorder="1" applyAlignment="1">
      <alignment vertical="top" wrapText="1"/>
    </xf>
    <xf numFmtId="0" fontId="6" fillId="0" borderId="12" xfId="54" applyFont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>
      <alignment horizontal="center" vertical="center" wrapText="1"/>
      <protection/>
    </xf>
    <xf numFmtId="0" fontId="7" fillId="0" borderId="13" xfId="54" applyFont="1" applyFill="1" applyBorder="1" applyAlignment="1">
      <alignment horizontal="left" vertical="center" wrapText="1"/>
      <protection/>
    </xf>
    <xf numFmtId="0" fontId="8" fillId="0" borderId="14" xfId="54" applyFont="1" applyFill="1" applyBorder="1" applyAlignment="1">
      <alignment horizontal="center" vertical="center"/>
      <protection/>
    </xf>
    <xf numFmtId="0" fontId="8" fillId="0" borderId="14" xfId="54" applyFont="1" applyBorder="1" applyAlignment="1">
      <alignment horizontal="center" vertical="center"/>
      <protection/>
    </xf>
    <xf numFmtId="164" fontId="8" fillId="0" borderId="14" xfId="54" applyNumberFormat="1" applyFont="1" applyBorder="1" applyAlignment="1">
      <alignment vertical="center"/>
      <protection/>
    </xf>
    <xf numFmtId="0" fontId="8" fillId="0" borderId="15" xfId="54" applyFont="1" applyFill="1" applyBorder="1" applyAlignment="1">
      <alignment horizontal="center" vertical="center"/>
      <protection/>
    </xf>
    <xf numFmtId="0" fontId="6" fillId="0" borderId="16" xfId="54" applyFont="1" applyBorder="1" applyAlignment="1">
      <alignment horizontal="center" vertical="center" wrapText="1"/>
      <protection/>
    </xf>
    <xf numFmtId="49" fontId="6" fillId="0" borderId="16" xfId="54" applyNumberFormat="1" applyFont="1" applyFill="1" applyBorder="1" applyAlignment="1">
      <alignment horizontal="center" vertical="center" wrapText="1"/>
      <protection/>
    </xf>
    <xf numFmtId="0" fontId="7" fillId="0" borderId="17" xfId="54" applyFont="1" applyFill="1" applyBorder="1" applyAlignment="1">
      <alignment horizontal="left" vertical="center" wrapText="1"/>
      <protection/>
    </xf>
    <xf numFmtId="0" fontId="8" fillId="0" borderId="18" xfId="54" applyFont="1" applyFill="1" applyBorder="1" applyAlignment="1">
      <alignment horizontal="center" vertical="center"/>
      <protection/>
    </xf>
    <xf numFmtId="0" fontId="8" fillId="0" borderId="19" xfId="54" applyFont="1" applyBorder="1" applyAlignment="1">
      <alignment horizontal="center" vertical="center"/>
      <protection/>
    </xf>
    <xf numFmtId="164" fontId="8" fillId="0" borderId="19" xfId="54" applyNumberFormat="1" applyFont="1" applyBorder="1" applyAlignment="1">
      <alignment vertical="center"/>
      <protection/>
    </xf>
    <xf numFmtId="0" fontId="6" fillId="0" borderId="0" xfId="54" applyFont="1" applyBorder="1" applyAlignment="1">
      <alignment horizontal="center" vertical="center" wrapText="1"/>
      <protection/>
    </xf>
    <xf numFmtId="49" fontId="6" fillId="0" borderId="0" xfId="54" applyNumberFormat="1" applyFont="1" applyFill="1" applyBorder="1" applyAlignment="1">
      <alignment horizontal="center" vertical="center" wrapText="1"/>
      <protection/>
    </xf>
    <xf numFmtId="0" fontId="8" fillId="0" borderId="0" xfId="54" applyFont="1" applyFill="1" applyBorder="1" applyAlignment="1">
      <alignment horizontal="center" vertical="center"/>
      <protection/>
    </xf>
    <xf numFmtId="164" fontId="0" fillId="0" borderId="13" xfId="0" applyNumberFormat="1" applyBorder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top" wrapText="1"/>
    </xf>
    <xf numFmtId="3" fontId="9" fillId="0" borderId="0" xfId="0" applyNumberFormat="1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right" vertical="top" wrapText="1"/>
    </xf>
    <xf numFmtId="3" fontId="11" fillId="0" borderId="1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vertical="top" wrapText="1"/>
    </xf>
    <xf numFmtId="0" fontId="53" fillId="0" borderId="13" xfId="0" applyFont="1" applyFill="1" applyBorder="1" applyAlignment="1">
      <alignment horizontal="left" vertical="top" wrapText="1"/>
    </xf>
    <xf numFmtId="0" fontId="53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left" vertical="top" wrapText="1"/>
    </xf>
    <xf numFmtId="0" fontId="53" fillId="0" borderId="13" xfId="0" applyFont="1" applyFill="1" applyBorder="1" applyAlignment="1">
      <alignment horizontal="right" vertical="top" wrapText="1"/>
    </xf>
    <xf numFmtId="1" fontId="7" fillId="0" borderId="13" xfId="0" applyNumberFormat="1" applyFont="1" applyFill="1" applyBorder="1" applyAlignment="1">
      <alignment vertical="top"/>
    </xf>
    <xf numFmtId="164" fontId="53" fillId="0" borderId="13" xfId="0" applyNumberFormat="1" applyFont="1" applyFill="1" applyBorder="1" applyAlignment="1">
      <alignment horizontal="right" vertical="top" wrapText="1"/>
    </xf>
    <xf numFmtId="0" fontId="53" fillId="0" borderId="20" xfId="0" applyFont="1" applyFill="1" applyBorder="1" applyAlignment="1">
      <alignment vertical="top" wrapText="1"/>
    </xf>
    <xf numFmtId="0" fontId="53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vertical="top" wrapText="1"/>
    </xf>
    <xf numFmtId="3" fontId="11" fillId="0" borderId="0" xfId="0" applyNumberFormat="1" applyFont="1" applyFill="1" applyBorder="1" applyAlignment="1">
      <alignment vertical="top" wrapText="1"/>
    </xf>
    <xf numFmtId="0" fontId="53" fillId="0" borderId="0" xfId="0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 horizontal="right" vertical="top" wrapText="1"/>
    </xf>
    <xf numFmtId="1" fontId="53" fillId="0" borderId="0" xfId="0" applyNumberFormat="1" applyFont="1" applyFill="1" applyBorder="1" applyAlignment="1">
      <alignment horizontal="right" vertical="top" wrapText="1"/>
    </xf>
    <xf numFmtId="164" fontId="53" fillId="0" borderId="0" xfId="0" applyNumberFormat="1" applyFont="1" applyFill="1" applyBorder="1" applyAlignment="1">
      <alignment horizontal="right" vertical="top" wrapText="1"/>
    </xf>
    <xf numFmtId="3" fontId="50" fillId="0" borderId="0" xfId="0" applyNumberFormat="1" applyFont="1" applyAlignment="1">
      <alignment vertical="top" wrapText="1"/>
    </xf>
    <xf numFmtId="3" fontId="50" fillId="0" borderId="21" xfId="0" applyNumberFormat="1" applyFont="1" applyBorder="1" applyAlignment="1">
      <alignment horizontal="center" vertical="top"/>
    </xf>
    <xf numFmtId="3" fontId="50" fillId="0" borderId="11" xfId="0" applyNumberFormat="1" applyFont="1" applyBorder="1" applyAlignment="1">
      <alignment horizontal="center" vertical="top"/>
    </xf>
    <xf numFmtId="3" fontId="50" fillId="0" borderId="10" xfId="0" applyNumberFormat="1" applyFont="1" applyBorder="1" applyAlignment="1">
      <alignment horizontal="center" vertical="top"/>
    </xf>
    <xf numFmtId="0" fontId="50" fillId="0" borderId="21" xfId="0" applyFont="1" applyBorder="1" applyAlignment="1">
      <alignment horizontal="center" vertical="top"/>
    </xf>
    <xf numFmtId="0" fontId="51" fillId="0" borderId="0" xfId="0" applyFont="1" applyAlignment="1">
      <alignment horizontal="left" wrapText="1"/>
    </xf>
    <xf numFmtId="0" fontId="50" fillId="0" borderId="0" xfId="0" applyFont="1" applyAlignment="1">
      <alignment horizontal="left" wrapText="1"/>
    </xf>
    <xf numFmtId="0" fontId="51" fillId="0" borderId="0" xfId="0" applyFont="1" applyAlignment="1">
      <alignment vertical="top"/>
    </xf>
    <xf numFmtId="0" fontId="0" fillId="0" borderId="0" xfId="0" applyAlignment="1">
      <alignment vertical="top"/>
    </xf>
    <xf numFmtId="0" fontId="5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22" xfId="54" applyFont="1" applyBorder="1" applyAlignment="1">
      <alignment horizontal="left" vertical="center"/>
      <protection/>
    </xf>
    <xf numFmtId="0" fontId="44" fillId="0" borderId="13" xfId="0" applyFont="1" applyBorder="1" applyAlignment="1">
      <alignment horizont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4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1">
    <dxf>
      <fill>
        <patternFill>
          <bgColor rgb="FFCCFFFF"/>
        </patternFill>
      </fill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A9" sqref="A9"/>
    </sheetView>
  </sheetViews>
  <sheetFormatPr defaultColWidth="8.8515625" defaultRowHeight="15"/>
  <cols>
    <col min="1" max="1" width="36.421875" style="10" customWidth="1"/>
    <col min="2" max="2" width="10.7109375" style="10" customWidth="1"/>
    <col min="3" max="4" width="15.7109375" style="26" customWidth="1"/>
    <col min="5" max="16384" width="8.8515625" style="10" customWidth="1"/>
  </cols>
  <sheetData>
    <row r="1" spans="1:4" s="14" customFormat="1" ht="15.75">
      <c r="A1" s="79"/>
      <c r="B1" s="80"/>
      <c r="C1" s="80"/>
      <c r="D1" s="80"/>
    </row>
    <row r="2" spans="1:4" s="14" customFormat="1" ht="15.75">
      <c r="A2" s="79"/>
      <c r="B2" s="80"/>
      <c r="C2" s="80"/>
      <c r="D2" s="80"/>
    </row>
    <row r="4" ht="15.75">
      <c r="A4" s="10" t="s">
        <v>165</v>
      </c>
    </row>
    <row r="5" ht="15.75">
      <c r="A5" s="10" t="s">
        <v>166</v>
      </c>
    </row>
    <row r="6" spans="1:3" ht="15.75">
      <c r="A6" s="78" t="s">
        <v>208</v>
      </c>
      <c r="B6" s="78"/>
      <c r="C6" s="78"/>
    </row>
    <row r="7" spans="1:3" ht="15.75">
      <c r="A7" s="77" t="s">
        <v>209</v>
      </c>
      <c r="B7" s="77"/>
      <c r="C7" s="77"/>
    </row>
    <row r="8" ht="15.75">
      <c r="A8" s="10" t="s">
        <v>167</v>
      </c>
    </row>
    <row r="9" ht="15.75">
      <c r="A9" s="10" t="s">
        <v>276</v>
      </c>
    </row>
    <row r="10" ht="15.75">
      <c r="A10" s="10" t="s">
        <v>167</v>
      </c>
    </row>
    <row r="12" spans="1:4" ht="15.75">
      <c r="A12" s="81" t="s">
        <v>168</v>
      </c>
      <c r="B12" s="82"/>
      <c r="C12" s="82"/>
      <c r="D12" s="82"/>
    </row>
    <row r="13" spans="1:4" ht="15.75">
      <c r="A13" s="15" t="s">
        <v>169</v>
      </c>
      <c r="B13" s="15"/>
      <c r="C13" s="27" t="s">
        <v>170</v>
      </c>
      <c r="D13" s="27" t="s">
        <v>171</v>
      </c>
    </row>
    <row r="14" spans="1:4" ht="15.75">
      <c r="A14" s="15" t="s">
        <v>172</v>
      </c>
      <c r="B14" s="15"/>
      <c r="C14" s="28">
        <f>Összesítő!B21</f>
        <v>0</v>
      </c>
      <c r="D14" s="28">
        <f>Összesítő!C21</f>
        <v>0</v>
      </c>
    </row>
    <row r="15" spans="1:4" ht="15.75">
      <c r="A15" s="15" t="s">
        <v>173</v>
      </c>
      <c r="B15" s="15"/>
      <c r="C15" s="28">
        <f>ROUND(C14,0)</f>
        <v>0</v>
      </c>
      <c r="D15" s="28">
        <f>ROUND(D14,0)</f>
        <v>0</v>
      </c>
    </row>
    <row r="16" spans="1:4" ht="15.75">
      <c r="A16" s="10" t="s">
        <v>174</v>
      </c>
      <c r="C16" s="73">
        <f>ROUND(C15+D15,0)</f>
        <v>0</v>
      </c>
      <c r="D16" s="73"/>
    </row>
    <row r="17" spans="1:4" ht="15.75">
      <c r="A17" s="15" t="s">
        <v>175</v>
      </c>
      <c r="B17" s="16">
        <v>0.27</v>
      </c>
      <c r="C17" s="74">
        <f>ROUND(C16*B17,0)</f>
        <v>0</v>
      </c>
      <c r="D17" s="74"/>
    </row>
    <row r="18" spans="1:4" ht="15.75">
      <c r="A18" s="15" t="s">
        <v>176</v>
      </c>
      <c r="B18" s="15"/>
      <c r="C18" s="75">
        <f>ROUND(C16+C17,0)</f>
        <v>0</v>
      </c>
      <c r="D18" s="75"/>
    </row>
    <row r="22" spans="2:3" ht="15.75">
      <c r="B22" s="76" t="s">
        <v>177</v>
      </c>
      <c r="C22" s="76"/>
    </row>
    <row r="24" ht="15.75">
      <c r="A24" s="17"/>
    </row>
    <row r="25" ht="15.75">
      <c r="A25" s="17"/>
    </row>
    <row r="26" ht="15.75">
      <c r="A26" s="17"/>
    </row>
  </sheetData>
  <sheetProtection/>
  <mergeCells count="9">
    <mergeCell ref="A1:D1"/>
    <mergeCell ref="A2:D2"/>
    <mergeCell ref="A12:D12"/>
    <mergeCell ref="C16:D16"/>
    <mergeCell ref="C17:D17"/>
    <mergeCell ref="C18:D18"/>
    <mergeCell ref="B22:C22"/>
    <mergeCell ref="A7:C7"/>
    <mergeCell ref="A6:C6"/>
  </mergeCells>
  <printOptions/>
  <pageMargins left="1" right="1" top="1" bottom="1" header="0.4166666666666667" footer="0.4166666666666667"/>
  <pageSetup firstPageNumber="1" useFirstPageNumber="1"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K16" sqref="K16"/>
    </sheetView>
  </sheetViews>
  <sheetFormatPr defaultColWidth="8.8515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8.8515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67</v>
      </c>
      <c r="C2" s="2" t="s">
        <v>183</v>
      </c>
      <c r="D2" s="6">
        <v>1</v>
      </c>
      <c r="E2" s="1" t="s">
        <v>129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54">
      <c r="A4" s="8">
        <v>2</v>
      </c>
      <c r="B4" s="1" t="s">
        <v>68</v>
      </c>
      <c r="C4" s="2" t="s">
        <v>82</v>
      </c>
      <c r="D4" s="6">
        <v>27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63.75">
      <c r="A6" s="8">
        <v>3</v>
      </c>
      <c r="B6" s="1" t="s">
        <v>69</v>
      </c>
      <c r="C6" s="2" t="s">
        <v>70</v>
      </c>
      <c r="D6" s="6">
        <v>32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76.5">
      <c r="A8" s="8">
        <v>4</v>
      </c>
      <c r="B8" s="1" t="s">
        <v>71</v>
      </c>
      <c r="C8" s="2" t="s">
        <v>72</v>
      </c>
      <c r="D8" s="6">
        <v>27</v>
      </c>
      <c r="E8" s="1" t="s">
        <v>13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25.5">
      <c r="A10" s="8">
        <v>5</v>
      </c>
      <c r="B10" s="1" t="s">
        <v>73</v>
      </c>
      <c r="C10" s="2" t="s">
        <v>74</v>
      </c>
      <c r="D10" s="6">
        <v>32</v>
      </c>
      <c r="E10" s="1" t="s">
        <v>13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25.5">
      <c r="A12" s="8">
        <v>6</v>
      </c>
      <c r="B12" s="1" t="s">
        <v>75</v>
      </c>
      <c r="C12" s="2" t="s">
        <v>77</v>
      </c>
      <c r="D12" s="6">
        <v>32</v>
      </c>
      <c r="E12" s="1" t="s">
        <v>76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25.5">
      <c r="A14" s="8">
        <v>7</v>
      </c>
      <c r="B14" s="1" t="s">
        <v>78</v>
      </c>
      <c r="C14" s="2" t="s">
        <v>79</v>
      </c>
      <c r="D14" s="6">
        <v>4.32</v>
      </c>
      <c r="E14" s="1" t="s">
        <v>13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89.25">
      <c r="A16" s="8">
        <v>9</v>
      </c>
      <c r="B16" s="1" t="s">
        <v>80</v>
      </c>
      <c r="C16" s="2" t="s">
        <v>81</v>
      </c>
      <c r="D16" s="6">
        <v>72</v>
      </c>
      <c r="E16" s="1" t="s">
        <v>13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s="9" customFormat="1" ht="12.75">
      <c r="A18" s="7"/>
      <c r="B18" s="3"/>
      <c r="C18" s="3" t="s">
        <v>15</v>
      </c>
      <c r="D18" s="5"/>
      <c r="E18" s="3"/>
      <c r="F18" s="5"/>
      <c r="G18" s="5"/>
      <c r="H18" s="5">
        <f>ROUND(SUM(H2:H17),0)</f>
        <v>0</v>
      </c>
      <c r="I18" s="5">
        <f>ROUND(SUM(I2:I17),0)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1200" verticalDpi="1200" orientation="portrait" paperSize="9" r:id="rId1"/>
  <headerFooter>
    <oddHeader>&amp;L&amp;"Times New Roman CE,bold"&amp;10 Ácsmunka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F15" sqref="F15"/>
    </sheetView>
  </sheetViews>
  <sheetFormatPr defaultColWidth="8.8515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8.8515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84</v>
      </c>
      <c r="C2" s="2" t="s">
        <v>85</v>
      </c>
      <c r="D2" s="6">
        <v>84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86</v>
      </c>
      <c r="C4" s="2" t="s">
        <v>87</v>
      </c>
      <c r="D4" s="6">
        <v>20.5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1" t="s">
        <v>88</v>
      </c>
      <c r="C6" s="2" t="s">
        <v>89</v>
      </c>
      <c r="D6" s="6">
        <v>265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76.5">
      <c r="A8" s="8">
        <v>4</v>
      </c>
      <c r="B8" s="1" t="s">
        <v>90</v>
      </c>
      <c r="C8" s="2" t="s">
        <v>91</v>
      </c>
      <c r="D8" s="6">
        <v>265</v>
      </c>
      <c r="E8" s="1" t="s">
        <v>13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9" ht="12.75">
      <c r="C9" s="2" t="s">
        <v>92</v>
      </c>
    </row>
    <row r="11" spans="1:9" ht="76.5">
      <c r="A11" s="8">
        <v>5</v>
      </c>
      <c r="B11" s="1" t="s">
        <v>93</v>
      </c>
      <c r="C11" s="2" t="s">
        <v>94</v>
      </c>
      <c r="D11" s="6">
        <v>51</v>
      </c>
      <c r="E11" s="1" t="s">
        <v>13</v>
      </c>
      <c r="F11" s="6">
        <v>0</v>
      </c>
      <c r="G11" s="6">
        <v>0</v>
      </c>
      <c r="H11" s="6">
        <f>ROUND(D11*F11,0)</f>
        <v>0</v>
      </c>
      <c r="I11" s="6">
        <f>ROUND(D11*G11,0)</f>
        <v>0</v>
      </c>
    </row>
    <row r="13" spans="1:9" s="9" customFormat="1" ht="12.75">
      <c r="A13" s="7"/>
      <c r="B13" s="3"/>
      <c r="C13" s="3" t="s">
        <v>15</v>
      </c>
      <c r="D13" s="5"/>
      <c r="E13" s="3"/>
      <c r="F13" s="5"/>
      <c r="G13" s="5"/>
      <c r="H13" s="5">
        <f>ROUND(SUM(H2:H12),0)</f>
        <v>0</v>
      </c>
      <c r="I13" s="5">
        <f>ROUND(SUM(I2:I12),0)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1200" verticalDpi="1200" orientation="portrait" paperSize="9" r:id="rId1"/>
  <headerFooter>
    <oddHeader>&amp;L&amp;"Times New Roman CE,bold"&amp;10 Vakolás és rabicolás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F4" sqref="F4"/>
    </sheetView>
  </sheetViews>
  <sheetFormatPr defaultColWidth="8.8515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8.8515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96</v>
      </c>
      <c r="C2" s="2" t="s">
        <v>184</v>
      </c>
      <c r="D2" s="6">
        <v>6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97</v>
      </c>
      <c r="C4" s="2" t="s">
        <v>98</v>
      </c>
      <c r="D4" s="6">
        <v>26.4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15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1200" verticalDpi="1200" orientation="portrait" paperSize="9" r:id="rId1"/>
  <headerFooter>
    <oddHeader>&amp;L&amp;"Times New Roman CE,bold"&amp;10 Tetőfedés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7">
      <selection activeCell="J24" sqref="J24"/>
    </sheetView>
  </sheetViews>
  <sheetFormatPr defaultColWidth="8.8515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8.8515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100</v>
      </c>
      <c r="C2" s="2" t="s">
        <v>101</v>
      </c>
      <c r="D2" s="6">
        <v>32.2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51">
      <c r="A4" s="8">
        <v>2</v>
      </c>
      <c r="B4" s="1" t="s">
        <v>102</v>
      </c>
      <c r="C4" s="2" t="s">
        <v>103</v>
      </c>
      <c r="D4" s="6">
        <v>19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63.75">
      <c r="A6" s="8">
        <v>3</v>
      </c>
      <c r="B6" s="1" t="s">
        <v>104</v>
      </c>
      <c r="C6" s="2" t="s">
        <v>105</v>
      </c>
      <c r="D6" s="6">
        <v>58.73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76.5">
      <c r="A8" s="8">
        <v>4</v>
      </c>
      <c r="B8" s="1" t="s">
        <v>106</v>
      </c>
      <c r="C8" s="2" t="s">
        <v>107</v>
      </c>
      <c r="D8" s="6">
        <v>87</v>
      </c>
      <c r="E8" s="1" t="s">
        <v>13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9" ht="12.75">
      <c r="C9" s="2" t="s">
        <v>108</v>
      </c>
    </row>
    <row r="11" spans="1:9" ht="76.5">
      <c r="A11" s="8">
        <v>5</v>
      </c>
      <c r="B11" s="1" t="s">
        <v>109</v>
      </c>
      <c r="C11" s="2" t="s">
        <v>110</v>
      </c>
      <c r="D11" s="6">
        <v>59</v>
      </c>
      <c r="E11" s="1" t="s">
        <v>13</v>
      </c>
      <c r="F11" s="6">
        <v>0</v>
      </c>
      <c r="G11" s="6">
        <v>0</v>
      </c>
      <c r="H11" s="6">
        <f>ROUND(D11*F11,0)</f>
        <v>0</v>
      </c>
      <c r="I11" s="6">
        <f>ROUND(D11*G11,0)</f>
        <v>0</v>
      </c>
    </row>
    <row r="12" ht="25.5">
      <c r="C12" s="2" t="s">
        <v>111</v>
      </c>
    </row>
    <row r="14" spans="1:9" ht="76.5">
      <c r="A14" s="8">
        <v>6</v>
      </c>
      <c r="B14" s="1" t="s">
        <v>109</v>
      </c>
      <c r="C14" s="2" t="s">
        <v>201</v>
      </c>
      <c r="D14" s="6">
        <v>6</v>
      </c>
      <c r="E14" s="1" t="s">
        <v>13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5" ht="12.75">
      <c r="C15" s="2"/>
    </row>
    <row r="17" spans="1:9" s="9" customFormat="1" ht="12.75">
      <c r="A17" s="7"/>
      <c r="B17" s="3"/>
      <c r="C17" s="3" t="s">
        <v>15</v>
      </c>
      <c r="D17" s="5"/>
      <c r="E17" s="3"/>
      <c r="F17" s="5"/>
      <c r="G17" s="5"/>
      <c r="H17" s="5">
        <f>ROUND(SUM(H2:H16),0)</f>
        <v>0</v>
      </c>
      <c r="I17" s="5">
        <f>ROUND(SUM(I2:I16),0)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1200" verticalDpi="1200" orientation="portrait" paperSize="9" r:id="rId1"/>
  <headerFooter>
    <oddHeader>&amp;L&amp;"Times New Roman CE,bold"&amp;10 Aljzatkészítés, hideg- és melegburkolat készítése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G12" sqref="G12"/>
    </sheetView>
  </sheetViews>
  <sheetFormatPr defaultColWidth="8.8515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8.8515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113</v>
      </c>
      <c r="C2" s="2" t="s">
        <v>114</v>
      </c>
      <c r="D2" s="6">
        <v>11</v>
      </c>
      <c r="E2" s="1" t="s">
        <v>76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115</v>
      </c>
      <c r="C4" s="2" t="s">
        <v>116</v>
      </c>
      <c r="D4" s="6">
        <v>3</v>
      </c>
      <c r="E4" s="1" t="s">
        <v>76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115</v>
      </c>
      <c r="C6" s="2" t="s">
        <v>216</v>
      </c>
      <c r="D6" s="6">
        <v>32</v>
      </c>
      <c r="E6" s="1" t="s">
        <v>76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76.5">
      <c r="A8" s="8">
        <v>4</v>
      </c>
      <c r="B8" s="1" t="s">
        <v>117</v>
      </c>
      <c r="C8" s="2" t="s">
        <v>118</v>
      </c>
      <c r="D8" s="6">
        <v>11</v>
      </c>
      <c r="E8" s="1" t="s">
        <v>76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76.5">
      <c r="A10" s="8">
        <v>5</v>
      </c>
      <c r="B10" s="1" t="s">
        <v>119</v>
      </c>
      <c r="C10" s="2" t="s">
        <v>120</v>
      </c>
      <c r="D10" s="6">
        <v>3</v>
      </c>
      <c r="E10" s="1" t="s">
        <v>76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76.5">
      <c r="A12" s="8">
        <v>6</v>
      </c>
      <c r="B12" s="1" t="s">
        <v>121</v>
      </c>
      <c r="C12" s="2" t="s">
        <v>122</v>
      </c>
      <c r="D12" s="6">
        <v>11</v>
      </c>
      <c r="E12" s="1" t="s">
        <v>76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s="9" customFormat="1" ht="12.75">
      <c r="A14" s="7"/>
      <c r="B14" s="3"/>
      <c r="C14" s="3" t="s">
        <v>15</v>
      </c>
      <c r="D14" s="5"/>
      <c r="E14" s="3"/>
      <c r="F14" s="5"/>
      <c r="G14" s="5"/>
      <c r="H14" s="5">
        <f>ROUND(SUM(H2:H13),0)</f>
        <v>0</v>
      </c>
      <c r="I14" s="5">
        <f>ROUND(SUM(I2:I13),0)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1200" verticalDpi="1200" orientation="portrait" paperSize="9" r:id="rId1"/>
  <headerFooter>
    <oddHeader>&amp;L&amp;"Times New Roman CE,bold"&amp;10 Bádogozás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G20" sqref="G20"/>
    </sheetView>
  </sheetViews>
  <sheetFormatPr defaultColWidth="8.8515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8.8515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8.5">
      <c r="A2" s="8">
        <v>1</v>
      </c>
      <c r="B2" s="1" t="s">
        <v>124</v>
      </c>
      <c r="C2" s="2" t="s">
        <v>132</v>
      </c>
      <c r="D2" s="6">
        <v>18.5</v>
      </c>
      <c r="E2" s="1" t="s">
        <v>131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51">
      <c r="A4" s="8">
        <v>2</v>
      </c>
      <c r="B4" s="1" t="s">
        <v>125</v>
      </c>
      <c r="C4" s="2" t="s">
        <v>185</v>
      </c>
      <c r="D4" s="6">
        <v>1</v>
      </c>
      <c r="E4" s="1" t="s">
        <v>45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51">
      <c r="A6" s="8">
        <v>3</v>
      </c>
      <c r="B6" s="1" t="s">
        <v>125</v>
      </c>
      <c r="C6" s="2" t="s">
        <v>187</v>
      </c>
      <c r="D6" s="6">
        <v>2</v>
      </c>
      <c r="E6" s="1" t="s">
        <v>45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51">
      <c r="A8" s="8">
        <v>4</v>
      </c>
      <c r="B8" s="1" t="s">
        <v>126</v>
      </c>
      <c r="C8" s="2" t="s">
        <v>127</v>
      </c>
      <c r="D8" s="6">
        <v>1</v>
      </c>
      <c r="E8" s="1" t="s">
        <v>45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51">
      <c r="A10" s="8">
        <v>5</v>
      </c>
      <c r="B10" s="1" t="s">
        <v>126</v>
      </c>
      <c r="C10" s="2" t="s">
        <v>186</v>
      </c>
      <c r="D10" s="6">
        <v>1</v>
      </c>
      <c r="E10" s="1" t="s">
        <v>45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63.75">
      <c r="A12" s="8">
        <v>6</v>
      </c>
      <c r="B12" s="1" t="s">
        <v>128</v>
      </c>
      <c r="C12" s="2" t="s">
        <v>188</v>
      </c>
      <c r="D12" s="6">
        <v>1</v>
      </c>
      <c r="E12" s="1" t="s">
        <v>45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63.75">
      <c r="A14" s="8">
        <v>7</v>
      </c>
      <c r="B14" s="1" t="s">
        <v>130</v>
      </c>
      <c r="C14" s="2" t="s">
        <v>189</v>
      </c>
      <c r="D14" s="6">
        <v>1</v>
      </c>
      <c r="E14" s="1" t="s">
        <v>45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5" ht="12.75">
      <c r="C15" s="2" t="s">
        <v>190</v>
      </c>
    </row>
    <row r="16" ht="12.75">
      <c r="C16" s="2"/>
    </row>
    <row r="17" spans="1:9" ht="63.75">
      <c r="A17" s="8">
        <v>8</v>
      </c>
      <c r="B17" s="1" t="s">
        <v>130</v>
      </c>
      <c r="C17" s="2" t="s">
        <v>189</v>
      </c>
      <c r="D17" s="6">
        <v>1</v>
      </c>
      <c r="E17" s="1" t="s">
        <v>45</v>
      </c>
      <c r="F17" s="6">
        <v>0</v>
      </c>
      <c r="G17" s="6">
        <v>0</v>
      </c>
      <c r="H17" s="6">
        <f>ROUND(D17*F17,0)</f>
        <v>0</v>
      </c>
      <c r="I17" s="6">
        <f>ROUND(D17*G17,0)</f>
        <v>0</v>
      </c>
    </row>
    <row r="18" ht="12.75">
      <c r="C18" s="2" t="s">
        <v>192</v>
      </c>
    </row>
    <row r="19" ht="12.75">
      <c r="C19" s="2"/>
    </row>
    <row r="20" spans="1:9" ht="63.75">
      <c r="A20" s="8">
        <v>9</v>
      </c>
      <c r="B20" s="1" t="s">
        <v>130</v>
      </c>
      <c r="C20" s="2" t="s">
        <v>189</v>
      </c>
      <c r="D20" s="6">
        <v>2</v>
      </c>
      <c r="E20" s="1" t="s">
        <v>45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1" ht="12.75">
      <c r="C21" s="2" t="s">
        <v>191</v>
      </c>
    </row>
    <row r="22" ht="12.75">
      <c r="C22" s="2"/>
    </row>
    <row r="24" spans="1:9" s="9" customFormat="1" ht="12.75">
      <c r="A24" s="7"/>
      <c r="B24" s="3"/>
      <c r="C24" s="3" t="s">
        <v>15</v>
      </c>
      <c r="D24" s="5"/>
      <c r="E24" s="3"/>
      <c r="F24" s="5"/>
      <c r="G24" s="5"/>
      <c r="H24" s="5">
        <f>ROUND(SUM(H2:H23),0)</f>
        <v>0</v>
      </c>
      <c r="I24" s="5">
        <f>ROUND(SUM(I2:I23),0)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1200" verticalDpi="1200" orientation="portrait" paperSize="9" r:id="rId1"/>
  <headerFooter>
    <oddHeader>&amp;L&amp;"Times New Roman CE,bold"&amp;10 Fa- és műanyag szerkezet elhelyezése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F10" sqref="F10"/>
    </sheetView>
  </sheetViews>
  <sheetFormatPr defaultColWidth="8.8515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6" width="12.140625" style="6" bestFit="1" customWidth="1"/>
    <col min="7" max="7" width="10.8515625" style="6" bestFit="1" customWidth="1"/>
    <col min="8" max="8" width="12.140625" style="6" bestFit="1" customWidth="1"/>
    <col min="9" max="9" width="10.8515625" style="6" bestFit="1" customWidth="1"/>
    <col min="10" max="10" width="15.7109375" style="1" customWidth="1"/>
    <col min="11" max="16384" width="8.8515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8.5">
      <c r="A2" s="8">
        <v>1</v>
      </c>
      <c r="B2" s="1" t="s">
        <v>134</v>
      </c>
      <c r="C2" s="2" t="s">
        <v>138</v>
      </c>
      <c r="D2" s="6">
        <v>1</v>
      </c>
      <c r="E2" s="1" t="s">
        <v>45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135</v>
      </c>
      <c r="C4" s="2" t="s">
        <v>136</v>
      </c>
      <c r="D4" s="6">
        <v>10</v>
      </c>
      <c r="E4" s="1" t="s">
        <v>76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137</v>
      </c>
      <c r="C6" s="2" t="s">
        <v>207</v>
      </c>
      <c r="D6" s="6">
        <v>4</v>
      </c>
      <c r="E6" s="1" t="s">
        <v>76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1" t="s">
        <v>197</v>
      </c>
      <c r="C8" s="2" t="s">
        <v>211</v>
      </c>
      <c r="D8" s="6">
        <v>1</v>
      </c>
      <c r="E8" s="1" t="s">
        <v>45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12.75">
      <c r="A10" s="8">
        <v>5</v>
      </c>
      <c r="B10" s="1" t="s">
        <v>197</v>
      </c>
      <c r="C10" s="2" t="s">
        <v>210</v>
      </c>
      <c r="D10" s="6">
        <v>1</v>
      </c>
      <c r="E10" s="1" t="s">
        <v>45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s="9" customFormat="1" ht="12.75">
      <c r="A12" s="7"/>
      <c r="B12" s="3"/>
      <c r="C12" s="3" t="s">
        <v>15</v>
      </c>
      <c r="D12" s="5"/>
      <c r="E12" s="3"/>
      <c r="F12" s="5"/>
      <c r="G12" s="5"/>
      <c r="H12" s="5">
        <f>ROUND(SUM(H2:H11),0)</f>
        <v>0</v>
      </c>
      <c r="I12" s="5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1200" verticalDpi="1200" orientation="portrait" paperSize="9" r:id="rId1"/>
  <headerFooter>
    <oddHeader>&amp;L&amp;"Times New Roman CE,bold"&amp;10 Fém nyílászáró és épületlakatos-szerkezet elhelyezése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G16" sqref="G16"/>
    </sheetView>
  </sheetViews>
  <sheetFormatPr defaultColWidth="8.8515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8.8515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140</v>
      </c>
      <c r="C2" s="2" t="s">
        <v>141</v>
      </c>
      <c r="D2" s="6">
        <v>258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142</v>
      </c>
      <c r="C4" s="2" t="s">
        <v>143</v>
      </c>
      <c r="D4" s="6">
        <v>258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15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1200" verticalDpi="1200" orientation="portrait" paperSize="9" r:id="rId1"/>
  <headerFooter>
    <oddHeader>&amp;L&amp;"Times New Roman CE,bold"&amp;10 Felületképzés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3">
      <selection activeCell="G22" sqref="G22"/>
    </sheetView>
  </sheetViews>
  <sheetFormatPr defaultColWidth="8.8515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8.8515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145</v>
      </c>
      <c r="C2" s="2" t="s">
        <v>146</v>
      </c>
      <c r="D2" s="6">
        <v>26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15.75">
      <c r="C3" s="2" t="s">
        <v>159</v>
      </c>
    </row>
    <row r="5" spans="1:9" ht="76.5">
      <c r="A5" s="8">
        <v>2</v>
      </c>
      <c r="B5" s="1" t="s">
        <v>147</v>
      </c>
      <c r="C5" s="2" t="s">
        <v>148</v>
      </c>
      <c r="D5" s="6">
        <v>26</v>
      </c>
      <c r="E5" s="1" t="s">
        <v>13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6" ht="51">
      <c r="C6" s="2" t="s">
        <v>149</v>
      </c>
    </row>
    <row r="8" spans="1:9" ht="76.5">
      <c r="A8" s="8">
        <v>3</v>
      </c>
      <c r="B8" s="1" t="s">
        <v>150</v>
      </c>
      <c r="C8" s="2" t="s">
        <v>151</v>
      </c>
      <c r="D8" s="6">
        <v>21</v>
      </c>
      <c r="E8" s="1" t="s">
        <v>13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76.5">
      <c r="A10" s="8">
        <v>4</v>
      </c>
      <c r="B10" s="1" t="s">
        <v>152</v>
      </c>
      <c r="C10" s="2" t="s">
        <v>153</v>
      </c>
      <c r="D10" s="6">
        <v>21</v>
      </c>
      <c r="E10" s="1" t="s">
        <v>13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89.25">
      <c r="A12" s="8">
        <v>5</v>
      </c>
      <c r="B12" s="1" t="s">
        <v>154</v>
      </c>
      <c r="C12" s="2" t="s">
        <v>155</v>
      </c>
      <c r="D12" s="6">
        <v>265</v>
      </c>
      <c r="E12" s="1" t="s">
        <v>13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3" ht="25.5">
      <c r="C13" s="2" t="s">
        <v>193</v>
      </c>
    </row>
    <row r="15" spans="1:9" ht="76.5">
      <c r="A15" s="8">
        <v>6</v>
      </c>
      <c r="B15" s="1" t="s">
        <v>213</v>
      </c>
      <c r="C15" s="2" t="s">
        <v>214</v>
      </c>
      <c r="D15" s="6">
        <v>51</v>
      </c>
      <c r="E15" s="1" t="s">
        <v>13</v>
      </c>
      <c r="F15" s="6">
        <v>0</v>
      </c>
      <c r="G15" s="6">
        <v>0</v>
      </c>
      <c r="H15" s="6">
        <f>ROUND(D15*F15,0)</f>
        <v>0</v>
      </c>
      <c r="I15" s="6">
        <f>ROUND(D15*G15,0)</f>
        <v>0</v>
      </c>
    </row>
    <row r="16" ht="12.75">
      <c r="C16" s="2" t="s">
        <v>215</v>
      </c>
    </row>
    <row r="18" spans="1:9" ht="89.25">
      <c r="A18" s="8">
        <v>7</v>
      </c>
      <c r="B18" s="1" t="s">
        <v>156</v>
      </c>
      <c r="C18" s="2" t="s">
        <v>194</v>
      </c>
      <c r="D18" s="6">
        <v>30</v>
      </c>
      <c r="E18" s="1" t="s">
        <v>13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ht="89.25">
      <c r="A20" s="8">
        <v>8</v>
      </c>
      <c r="B20" s="1" t="s">
        <v>156</v>
      </c>
      <c r="C20" s="2" t="s">
        <v>202</v>
      </c>
      <c r="D20" s="6">
        <v>210</v>
      </c>
      <c r="E20" s="1" t="s">
        <v>13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2" spans="1:9" ht="89.25">
      <c r="A22" s="8">
        <v>9</v>
      </c>
      <c r="B22" s="1" t="s">
        <v>157</v>
      </c>
      <c r="C22" s="2" t="s">
        <v>158</v>
      </c>
      <c r="D22" s="6">
        <v>280</v>
      </c>
      <c r="E22" s="1" t="s">
        <v>13</v>
      </c>
      <c r="F22" s="6">
        <v>0</v>
      </c>
      <c r="G22" s="6">
        <v>0</v>
      </c>
      <c r="H22" s="6">
        <f>ROUND(D22*F22,0)</f>
        <v>0</v>
      </c>
      <c r="I22" s="6">
        <f>ROUND(D22*G22,0)</f>
        <v>0</v>
      </c>
    </row>
    <row r="24" spans="1:9" s="9" customFormat="1" ht="12.75">
      <c r="A24" s="7"/>
      <c r="B24" s="3"/>
      <c r="C24" s="3" t="s">
        <v>15</v>
      </c>
      <c r="D24" s="5"/>
      <c r="E24" s="3"/>
      <c r="F24" s="5"/>
      <c r="G24" s="5"/>
      <c r="H24" s="5">
        <f>ROUND(SUM(H2:H23),0)</f>
        <v>0</v>
      </c>
      <c r="I24" s="5">
        <f>ROUND(SUM(I2:I23),0)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1200" verticalDpi="1200" orientation="portrait" paperSize="9" r:id="rId1"/>
  <headerFooter>
    <oddHeader>&amp;L&amp;"Times New Roman CE,bold"&amp;10 Szigetelés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2" sqref="G2"/>
    </sheetView>
  </sheetViews>
  <sheetFormatPr defaultColWidth="8.8515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8.8515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161</v>
      </c>
      <c r="C2" s="2" t="s">
        <v>162</v>
      </c>
      <c r="D2" s="6">
        <v>10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1200" verticalDpi="1200" orientation="portrait" paperSize="9" r:id="rId1"/>
  <headerFooter>
    <oddHeader>&amp;L&amp;"Times New Roman CE,bold"&amp;10 Kőburkolat készítése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27" sqref="B27"/>
    </sheetView>
  </sheetViews>
  <sheetFormatPr defaultColWidth="8.8515625" defaultRowHeight="15"/>
  <cols>
    <col min="1" max="1" width="36.421875" style="11" customWidth="1"/>
    <col min="2" max="3" width="20.7109375" style="11" customWidth="1"/>
    <col min="4" max="16384" width="8.8515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4" s="22" customFormat="1" ht="15.75">
      <c r="A2" s="23" t="s">
        <v>199</v>
      </c>
      <c r="B2" s="24">
        <f>Organizáció!H5</f>
        <v>0</v>
      </c>
      <c r="C2" s="24">
        <f>Organizáció!I5</f>
        <v>0</v>
      </c>
      <c r="D2" s="25"/>
    </row>
    <row r="3" spans="1:3" ht="15.75">
      <c r="A3" s="11" t="s">
        <v>16</v>
      </c>
      <c r="B3" s="11">
        <f>'Zsaluzás és állványozás'!H4</f>
        <v>0</v>
      </c>
      <c r="C3" s="11">
        <f>'Zsaluzás és állványozás'!I4</f>
        <v>0</v>
      </c>
    </row>
    <row r="4" spans="1:3" ht="15.75">
      <c r="A4" s="11" t="s">
        <v>28</v>
      </c>
      <c r="B4" s="11">
        <f>'Irtás, föld- és sziklamunka'!H16</f>
        <v>0</v>
      </c>
      <c r="C4" s="11">
        <f>'Irtás, föld- és sziklamunka'!I16</f>
        <v>0</v>
      </c>
    </row>
    <row r="5" spans="1:3" ht="15.75">
      <c r="A5" s="11" t="s">
        <v>33</v>
      </c>
      <c r="B5" s="11">
        <f>Síkalapozás!H6</f>
        <v>0</v>
      </c>
      <c r="C5" s="11">
        <f>Síkalapozás!I6</f>
        <v>0</v>
      </c>
    </row>
    <row r="6" spans="1:3" ht="15.75">
      <c r="A6" s="11" t="s">
        <v>43</v>
      </c>
      <c r="B6" s="11">
        <f>'Helyszíni beton és vasbeton mun'!H19</f>
        <v>0</v>
      </c>
      <c r="C6" s="11">
        <f>'Helyszíni beton és vasbeton mun'!I19</f>
        <v>0</v>
      </c>
    </row>
    <row r="7" spans="1:3" ht="31.5">
      <c r="A7" s="11" t="s">
        <v>50</v>
      </c>
      <c r="B7" s="11">
        <f>'Előregyártott épületszerkezeti '!H8</f>
        <v>0</v>
      </c>
      <c r="C7" s="11">
        <f>'Előregyártott épületszerkezeti '!I8</f>
        <v>0</v>
      </c>
    </row>
    <row r="8" spans="1:3" ht="15.75">
      <c r="A8" s="11" t="s">
        <v>66</v>
      </c>
      <c r="B8" s="11">
        <f>'Falazás és egyéb kőművesmunka'!H17</f>
        <v>0</v>
      </c>
      <c r="C8" s="11">
        <f>'Falazás és egyéb kőművesmunka'!I17</f>
        <v>0</v>
      </c>
    </row>
    <row r="9" spans="1:3" ht="15.75">
      <c r="A9" s="11" t="s">
        <v>83</v>
      </c>
      <c r="B9" s="11">
        <f>Ácsmunka!H18</f>
        <v>0</v>
      </c>
      <c r="C9" s="11">
        <f>Ácsmunka!I18</f>
        <v>0</v>
      </c>
    </row>
    <row r="10" spans="1:3" ht="15.75">
      <c r="A10" s="11" t="s">
        <v>95</v>
      </c>
      <c r="B10" s="11">
        <f>'Vakolás és rabicolás'!H13</f>
        <v>0</v>
      </c>
      <c r="C10" s="11">
        <f>'Vakolás és rabicolás'!I13</f>
        <v>0</v>
      </c>
    </row>
    <row r="11" spans="1:3" ht="15.75">
      <c r="A11" s="11" t="s">
        <v>99</v>
      </c>
      <c r="B11" s="11">
        <f>Tetőfedés!H6</f>
        <v>0</v>
      </c>
      <c r="C11" s="11">
        <f>Tetőfedés!I6</f>
        <v>0</v>
      </c>
    </row>
    <row r="12" spans="1:3" ht="31.5">
      <c r="A12" s="11" t="s">
        <v>112</v>
      </c>
      <c r="B12" s="11">
        <f>'Aljzatkészítés, hideg- és meleg'!H17</f>
        <v>0</v>
      </c>
      <c r="C12" s="11">
        <f>'Aljzatkészítés, hideg- és meleg'!I17</f>
        <v>0</v>
      </c>
    </row>
    <row r="13" spans="1:3" ht="15.75">
      <c r="A13" s="11" t="s">
        <v>123</v>
      </c>
      <c r="B13" s="11">
        <f>Bádogozás!H14</f>
        <v>0</v>
      </c>
      <c r="C13" s="11">
        <f>Bádogozás!I14</f>
        <v>0</v>
      </c>
    </row>
    <row r="14" spans="1:3" ht="15.75">
      <c r="A14" s="11" t="s">
        <v>133</v>
      </c>
      <c r="B14" s="11">
        <f>'Fa- és műanyag szerkezet elhely'!H24</f>
        <v>0</v>
      </c>
      <c r="C14" s="11">
        <f>'Fa- és műanyag szerkezet elhely'!I24</f>
        <v>0</v>
      </c>
    </row>
    <row r="15" spans="1:3" ht="31.5">
      <c r="A15" s="11" t="s">
        <v>139</v>
      </c>
      <c r="B15" s="11">
        <f>'Fém nyílászáró és épületlakatos'!H12</f>
        <v>0</v>
      </c>
      <c r="C15" s="11">
        <f>'Fém nyílászáró és épületlakatos'!I12</f>
        <v>0</v>
      </c>
    </row>
    <row r="16" spans="1:3" ht="15.75">
      <c r="A16" s="11" t="s">
        <v>144</v>
      </c>
      <c r="B16" s="11">
        <f>Felületképzés!H6</f>
        <v>0</v>
      </c>
      <c r="C16" s="11">
        <f>Felületképzés!I6</f>
        <v>0</v>
      </c>
    </row>
    <row r="17" spans="1:3" ht="15.75">
      <c r="A17" s="11" t="s">
        <v>160</v>
      </c>
      <c r="B17" s="11">
        <f>Szigetelés!H24</f>
        <v>0</v>
      </c>
      <c r="C17" s="11">
        <f>Szigetelés!I24</f>
        <v>0</v>
      </c>
    </row>
    <row r="18" spans="1:3" ht="15.75">
      <c r="A18" s="11" t="s">
        <v>163</v>
      </c>
      <c r="B18" s="11">
        <f>'Kőburkolat készítése'!H4</f>
        <v>0</v>
      </c>
      <c r="C18" s="11">
        <f>'Kőburkolat készítése'!I4</f>
        <v>0</v>
      </c>
    </row>
    <row r="19" spans="1:3" ht="15.75">
      <c r="A19" s="11" t="s">
        <v>272</v>
      </c>
      <c r="B19" s="11">
        <f>Akadálymentesítés!H20</f>
        <v>0</v>
      </c>
      <c r="C19" s="11">
        <f>Akadálymentesítés!I20</f>
        <v>0</v>
      </c>
    </row>
    <row r="20" spans="1:3" ht="15.75">
      <c r="A20" s="11" t="s">
        <v>273</v>
      </c>
      <c r="B20" s="72">
        <f>Gépészet!H4</f>
        <v>0</v>
      </c>
      <c r="C20" s="72">
        <f>Gépészet!I4</f>
        <v>0</v>
      </c>
    </row>
    <row r="21" spans="1:3" s="12" customFormat="1" ht="15.75">
      <c r="A21" s="12" t="s">
        <v>164</v>
      </c>
      <c r="B21" s="29">
        <f>SUM(B2:B20)</f>
        <v>0</v>
      </c>
      <c r="C21" s="29">
        <f>SUM(C2:C20)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1200" verticalDpi="1200" orientation="portrait" paperSize="9" r:id="rId1"/>
  <headerFooter>
    <oddHeader>&amp;C&amp;"Times New Roman,bold"&amp;12Munkanem összesítő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4">
      <selection activeCell="N12" sqref="N12"/>
    </sheetView>
  </sheetViews>
  <sheetFormatPr defaultColWidth="16.140625" defaultRowHeight="15"/>
  <cols>
    <col min="1" max="1" width="3.8515625" style="0" bestFit="1" customWidth="1"/>
    <col min="2" max="2" width="13.00390625" style="0" bestFit="1" customWidth="1"/>
    <col min="3" max="3" width="16.140625" style="0" customWidth="1"/>
    <col min="4" max="4" width="6.8515625" style="0" bestFit="1" customWidth="1"/>
    <col min="5" max="5" width="6.140625" style="0" bestFit="1" customWidth="1"/>
    <col min="6" max="6" width="13.140625" style="0" bestFit="1" customWidth="1"/>
    <col min="7" max="7" width="10.28125" style="0" bestFit="1" customWidth="1"/>
    <col min="8" max="8" width="12.8515625" style="0" bestFit="1" customWidth="1"/>
    <col min="9" max="9" width="10.140625" style="0" bestFit="1" customWidth="1"/>
  </cols>
  <sheetData>
    <row r="1" spans="1:9" ht="25.5">
      <c r="A1" s="7" t="s">
        <v>3</v>
      </c>
      <c r="B1" s="30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8" ht="15">
      <c r="A2" s="83" t="s">
        <v>217</v>
      </c>
      <c r="B2" s="83"/>
      <c r="C2" s="83"/>
      <c r="D2" s="83"/>
      <c r="E2" s="83"/>
      <c r="F2" s="83"/>
      <c r="G2" s="83"/>
      <c r="H2" s="83"/>
    </row>
    <row r="3" spans="1:9" ht="51">
      <c r="A3" s="31" t="s">
        <v>218</v>
      </c>
      <c r="B3" s="32" t="s">
        <v>219</v>
      </c>
      <c r="C3" s="33" t="s">
        <v>220</v>
      </c>
      <c r="D3" s="34">
        <v>1</v>
      </c>
      <c r="E3" s="35" t="s">
        <v>45</v>
      </c>
      <c r="F3" s="35">
        <v>0</v>
      </c>
      <c r="G3" s="35">
        <v>0</v>
      </c>
      <c r="H3" s="36">
        <f>ROUND(D3*F3,1)</f>
        <v>0</v>
      </c>
      <c r="I3" s="36">
        <f>ROUND(D3*G3,1)</f>
        <v>0</v>
      </c>
    </row>
    <row r="4" spans="1:9" ht="38.25">
      <c r="A4" s="31" t="s">
        <v>221</v>
      </c>
      <c r="B4" s="32" t="s">
        <v>222</v>
      </c>
      <c r="C4" s="33" t="s">
        <v>223</v>
      </c>
      <c r="D4" s="34">
        <v>1</v>
      </c>
      <c r="E4" s="35" t="s">
        <v>45</v>
      </c>
      <c r="F4" s="35">
        <v>0</v>
      </c>
      <c r="G4" s="35">
        <v>0</v>
      </c>
      <c r="H4" s="36">
        <f aca="true" t="shared" si="0" ref="H4:H17">ROUND(D4*F4,1)</f>
        <v>0</v>
      </c>
      <c r="I4" s="36">
        <f aca="true" t="shared" si="1" ref="I4:I17">ROUND(D4*G4,1)</f>
        <v>0</v>
      </c>
    </row>
    <row r="5" spans="1:9" ht="51">
      <c r="A5" s="31" t="s">
        <v>224</v>
      </c>
      <c r="B5" s="32" t="s">
        <v>225</v>
      </c>
      <c r="C5" s="33" t="s">
        <v>226</v>
      </c>
      <c r="D5" s="34">
        <v>1</v>
      </c>
      <c r="E5" s="35" t="s">
        <v>45</v>
      </c>
      <c r="F5" s="35">
        <v>0</v>
      </c>
      <c r="G5" s="35">
        <v>0</v>
      </c>
      <c r="H5" s="36">
        <f t="shared" si="0"/>
        <v>0</v>
      </c>
      <c r="I5" s="36">
        <f t="shared" si="1"/>
        <v>0</v>
      </c>
    </row>
    <row r="6" spans="1:9" ht="25.5">
      <c r="A6" s="31" t="s">
        <v>227</v>
      </c>
      <c r="B6" s="32" t="s">
        <v>228</v>
      </c>
      <c r="C6" s="33" t="s">
        <v>229</v>
      </c>
      <c r="D6" s="34">
        <v>1</v>
      </c>
      <c r="E6" s="35" t="s">
        <v>45</v>
      </c>
      <c r="F6" s="35">
        <v>0</v>
      </c>
      <c r="G6" s="35">
        <v>0</v>
      </c>
      <c r="H6" s="36">
        <f t="shared" si="0"/>
        <v>0</v>
      </c>
      <c r="I6" s="36">
        <f t="shared" si="1"/>
        <v>0</v>
      </c>
    </row>
    <row r="7" spans="1:9" ht="38.25">
      <c r="A7" s="31" t="s">
        <v>230</v>
      </c>
      <c r="B7" s="32" t="s">
        <v>231</v>
      </c>
      <c r="C7" s="33" t="s">
        <v>232</v>
      </c>
      <c r="D7" s="34">
        <v>1</v>
      </c>
      <c r="E7" s="35" t="s">
        <v>45</v>
      </c>
      <c r="F7" s="35">
        <v>0</v>
      </c>
      <c r="G7" s="35">
        <v>0</v>
      </c>
      <c r="H7" s="36">
        <f t="shared" si="0"/>
        <v>0</v>
      </c>
      <c r="I7" s="36">
        <f t="shared" si="1"/>
        <v>0</v>
      </c>
    </row>
    <row r="8" spans="1:9" ht="38.25">
      <c r="A8" s="31" t="s">
        <v>233</v>
      </c>
      <c r="B8" s="32" t="s">
        <v>234</v>
      </c>
      <c r="C8" s="33" t="s">
        <v>235</v>
      </c>
      <c r="D8" s="34">
        <v>8</v>
      </c>
      <c r="E8" s="35" t="s">
        <v>45</v>
      </c>
      <c r="F8" s="35">
        <v>0</v>
      </c>
      <c r="G8" s="35">
        <v>0</v>
      </c>
      <c r="H8" s="36">
        <f t="shared" si="0"/>
        <v>0</v>
      </c>
      <c r="I8" s="36">
        <f t="shared" si="1"/>
        <v>0</v>
      </c>
    </row>
    <row r="9" spans="1:9" ht="38.25">
      <c r="A9" s="31" t="s">
        <v>236</v>
      </c>
      <c r="B9" s="32" t="s">
        <v>237</v>
      </c>
      <c r="C9" s="33" t="s">
        <v>238</v>
      </c>
      <c r="D9" s="34">
        <v>80</v>
      </c>
      <c r="E9" s="35" t="s">
        <v>239</v>
      </c>
      <c r="F9" s="35">
        <v>0</v>
      </c>
      <c r="G9" s="35">
        <v>0</v>
      </c>
      <c r="H9" s="36">
        <f t="shared" si="0"/>
        <v>0</v>
      </c>
      <c r="I9" s="36">
        <f t="shared" si="1"/>
        <v>0</v>
      </c>
    </row>
    <row r="10" spans="1:9" ht="25.5">
      <c r="A10" s="31" t="s">
        <v>240</v>
      </c>
      <c r="B10" s="32" t="s">
        <v>241</v>
      </c>
      <c r="C10" s="33" t="s">
        <v>242</v>
      </c>
      <c r="D10" s="34">
        <v>1</v>
      </c>
      <c r="E10" s="35" t="s">
        <v>45</v>
      </c>
      <c r="F10" s="35">
        <v>0</v>
      </c>
      <c r="G10" s="35">
        <v>0</v>
      </c>
      <c r="H10" s="36">
        <f t="shared" si="0"/>
        <v>0</v>
      </c>
      <c r="I10" s="36">
        <f t="shared" si="1"/>
        <v>0</v>
      </c>
    </row>
    <row r="11" spans="1:9" ht="38.25">
      <c r="A11" s="31" t="s">
        <v>243</v>
      </c>
      <c r="B11" s="32" t="s">
        <v>244</v>
      </c>
      <c r="C11" s="33" t="s">
        <v>245</v>
      </c>
      <c r="D11" s="37">
        <v>50</v>
      </c>
      <c r="E11" s="35" t="s">
        <v>45</v>
      </c>
      <c r="F11" s="35">
        <v>0</v>
      </c>
      <c r="G11" s="35">
        <v>0</v>
      </c>
      <c r="H11" s="36">
        <f t="shared" si="0"/>
        <v>0</v>
      </c>
      <c r="I11" s="36">
        <f t="shared" si="1"/>
        <v>0</v>
      </c>
    </row>
    <row r="12" spans="1:9" ht="25.5">
      <c r="A12" s="31" t="s">
        <v>246</v>
      </c>
      <c r="B12" s="32" t="s">
        <v>247</v>
      </c>
      <c r="C12" s="33" t="s">
        <v>248</v>
      </c>
      <c r="D12" s="37">
        <v>1</v>
      </c>
      <c r="E12" s="35" t="s">
        <v>45</v>
      </c>
      <c r="F12" s="35">
        <v>0</v>
      </c>
      <c r="G12" s="35">
        <v>0</v>
      </c>
      <c r="H12" s="36">
        <f t="shared" si="0"/>
        <v>0</v>
      </c>
      <c r="I12" s="36">
        <f t="shared" si="1"/>
        <v>0</v>
      </c>
    </row>
    <row r="13" spans="1:9" ht="25.5">
      <c r="A13" s="31" t="s">
        <v>249</v>
      </c>
      <c r="B13" s="32" t="s">
        <v>250</v>
      </c>
      <c r="C13" s="33" t="s">
        <v>251</v>
      </c>
      <c r="D13" s="37">
        <v>1</v>
      </c>
      <c r="E13" s="35" t="s">
        <v>45</v>
      </c>
      <c r="F13" s="35">
        <v>0</v>
      </c>
      <c r="G13" s="35">
        <v>0</v>
      </c>
      <c r="H13" s="36">
        <f t="shared" si="0"/>
        <v>0</v>
      </c>
      <c r="I13" s="36">
        <f t="shared" si="1"/>
        <v>0</v>
      </c>
    </row>
    <row r="14" spans="1:9" ht="25.5">
      <c r="A14" s="31"/>
      <c r="B14" s="32" t="s">
        <v>252</v>
      </c>
      <c r="C14" s="33" t="s">
        <v>253</v>
      </c>
      <c r="D14" s="37">
        <v>1</v>
      </c>
      <c r="E14" s="35" t="s">
        <v>45</v>
      </c>
      <c r="F14" s="35">
        <v>0</v>
      </c>
      <c r="G14" s="35">
        <v>0</v>
      </c>
      <c r="H14" s="36">
        <f t="shared" si="0"/>
        <v>0</v>
      </c>
      <c r="I14" s="36">
        <f t="shared" si="1"/>
        <v>0</v>
      </c>
    </row>
    <row r="15" spans="1:9" ht="15">
      <c r="A15" s="31" t="s">
        <v>254</v>
      </c>
      <c r="B15" s="32" t="s">
        <v>255</v>
      </c>
      <c r="C15" s="33" t="s">
        <v>256</v>
      </c>
      <c r="D15" s="37">
        <v>2</v>
      </c>
      <c r="E15" s="35" t="s">
        <v>45</v>
      </c>
      <c r="F15" s="35">
        <v>0</v>
      </c>
      <c r="G15" s="35">
        <v>0</v>
      </c>
      <c r="H15" s="36">
        <f t="shared" si="0"/>
        <v>0</v>
      </c>
      <c r="I15" s="36">
        <f t="shared" si="1"/>
        <v>0</v>
      </c>
    </row>
    <row r="16" spans="1:9" ht="25.5">
      <c r="A16" s="31" t="s">
        <v>257</v>
      </c>
      <c r="B16" s="32" t="s">
        <v>258</v>
      </c>
      <c r="C16" s="33" t="s">
        <v>259</v>
      </c>
      <c r="D16" s="37">
        <v>1</v>
      </c>
      <c r="E16" s="35" t="s">
        <v>45</v>
      </c>
      <c r="F16" s="35">
        <v>0</v>
      </c>
      <c r="G16" s="35">
        <v>0</v>
      </c>
      <c r="H16" s="36">
        <f t="shared" si="0"/>
        <v>0</v>
      </c>
      <c r="I16" s="36">
        <f t="shared" si="1"/>
        <v>0</v>
      </c>
    </row>
    <row r="17" spans="1:9" ht="25.5">
      <c r="A17" s="38" t="s">
        <v>260</v>
      </c>
      <c r="B17" s="39" t="s">
        <v>261</v>
      </c>
      <c r="C17" s="40" t="s">
        <v>262</v>
      </c>
      <c r="D17" s="41">
        <v>1</v>
      </c>
      <c r="E17" s="42" t="s">
        <v>45</v>
      </c>
      <c r="F17" s="35">
        <v>0</v>
      </c>
      <c r="G17" s="35">
        <v>0</v>
      </c>
      <c r="H17" s="43">
        <f t="shared" si="0"/>
        <v>0</v>
      </c>
      <c r="I17" s="43">
        <f t="shared" si="1"/>
        <v>0</v>
      </c>
    </row>
    <row r="18" spans="1:9" ht="25.5">
      <c r="A18" s="44" t="s">
        <v>263</v>
      </c>
      <c r="B18" s="45" t="s">
        <v>264</v>
      </c>
      <c r="C18" s="40" t="s">
        <v>265</v>
      </c>
      <c r="D18" s="46">
        <v>1</v>
      </c>
      <c r="E18" s="42" t="s">
        <v>45</v>
      </c>
      <c r="F18" s="35">
        <v>0</v>
      </c>
      <c r="G18" s="35">
        <v>0</v>
      </c>
      <c r="H18" s="43">
        <f>ROUND(D18*F18,1)</f>
        <v>0</v>
      </c>
      <c r="I18" s="43">
        <f>ROUND(D18*G18,1)</f>
        <v>0</v>
      </c>
    </row>
    <row r="19" spans="1:9" ht="51">
      <c r="A19" s="44">
        <v>16</v>
      </c>
      <c r="B19" s="45" t="s">
        <v>274</v>
      </c>
      <c r="C19" s="40" t="s">
        <v>275</v>
      </c>
      <c r="D19" s="46">
        <v>2</v>
      </c>
      <c r="E19" s="42" t="s">
        <v>45</v>
      </c>
      <c r="F19" s="35">
        <v>0</v>
      </c>
      <c r="G19" s="35">
        <v>0</v>
      </c>
      <c r="H19" s="43">
        <f>ROUND(D19*F19,1)</f>
        <v>0</v>
      </c>
      <c r="I19" s="43">
        <f>ROUND(D19*G19,1)</f>
        <v>0</v>
      </c>
    </row>
    <row r="20" spans="1:9" ht="15">
      <c r="A20" s="84" t="s">
        <v>266</v>
      </c>
      <c r="B20" s="84"/>
      <c r="C20" s="84"/>
      <c r="D20" s="84"/>
      <c r="E20" s="84"/>
      <c r="F20" s="84"/>
      <c r="G20" s="84"/>
      <c r="H20" s="47">
        <f>SUM(H3:H19)</f>
        <v>0</v>
      </c>
      <c r="I20" s="47">
        <f>SUM(I3:I19)</f>
        <v>0</v>
      </c>
    </row>
  </sheetData>
  <sheetProtection/>
  <mergeCells count="2">
    <mergeCell ref="A2:H2"/>
    <mergeCell ref="A20:G20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4.57421875" style="48" customWidth="1"/>
    <col min="2" max="2" width="9.28125" style="49" hidden="1" customWidth="1"/>
    <col min="3" max="3" width="36.7109375" style="49" customWidth="1"/>
    <col min="4" max="4" width="6.7109375" style="51" customWidth="1"/>
    <col min="5" max="5" width="6.7109375" style="49" customWidth="1"/>
    <col min="6" max="7" width="9.140625" style="52" customWidth="1"/>
    <col min="8" max="9" width="10.28125" style="52" customWidth="1"/>
    <col min="10" max="10" width="0" style="49" hidden="1" customWidth="1"/>
    <col min="11" max="11" width="9.7109375" style="49" customWidth="1"/>
    <col min="12" max="16384" width="9.140625" style="49" customWidth="1"/>
  </cols>
  <sheetData>
    <row r="1" ht="12.75">
      <c r="C1" s="50" t="s">
        <v>267</v>
      </c>
    </row>
    <row r="2" spans="1:13" s="54" customFormat="1" ht="25.5">
      <c r="A2" s="53" t="s">
        <v>3</v>
      </c>
      <c r="B2" s="54" t="s">
        <v>4</v>
      </c>
      <c r="C2" s="54" t="s">
        <v>5</v>
      </c>
      <c r="D2" s="55" t="s">
        <v>6</v>
      </c>
      <c r="E2" s="54" t="s">
        <v>7</v>
      </c>
      <c r="F2" s="56" t="s">
        <v>8</v>
      </c>
      <c r="G2" s="56" t="s">
        <v>9</v>
      </c>
      <c r="H2" s="56" t="s">
        <v>10</v>
      </c>
      <c r="I2" s="56" t="s">
        <v>11</v>
      </c>
      <c r="J2" s="54" t="s">
        <v>268</v>
      </c>
      <c r="K2" s="57"/>
      <c r="L2" s="57"/>
      <c r="M2" s="57"/>
    </row>
    <row r="3" spans="1:10" s="65" customFormat="1" ht="38.25">
      <c r="A3" s="58" t="s">
        <v>269</v>
      </c>
      <c r="B3" s="59"/>
      <c r="C3" s="60" t="s">
        <v>270</v>
      </c>
      <c r="D3" s="61">
        <v>1</v>
      </c>
      <c r="E3" s="59" t="s">
        <v>271</v>
      </c>
      <c r="F3" s="62">
        <v>0</v>
      </c>
      <c r="G3" s="62">
        <v>0</v>
      </c>
      <c r="H3" s="63">
        <f>D3*F3</f>
        <v>0</v>
      </c>
      <c r="I3" s="63">
        <f>D3*G3</f>
        <v>0</v>
      </c>
      <c r="J3" s="64"/>
    </row>
    <row r="4" spans="3:11" ht="12.75">
      <c r="C4" s="57" t="s">
        <v>15</v>
      </c>
      <c r="D4" s="66"/>
      <c r="E4" s="57"/>
      <c r="F4" s="67"/>
      <c r="G4" s="67"/>
      <c r="H4" s="67">
        <f>SUM(H3:H3)</f>
        <v>0</v>
      </c>
      <c r="I4" s="67">
        <f>SUM(I3:I3)</f>
        <v>0</v>
      </c>
      <c r="K4" s="52"/>
    </row>
    <row r="5" spans="1:9" s="65" customFormat="1" ht="12.75">
      <c r="A5" s="68"/>
      <c r="D5" s="69"/>
      <c r="F5" s="70"/>
      <c r="G5" s="70"/>
      <c r="H5" s="71"/>
      <c r="I5" s="71"/>
    </row>
  </sheetData>
  <sheetProtection/>
  <conditionalFormatting sqref="F3:G3">
    <cfRule type="expression" priority="1" dxfId="0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E21" sqref="E21"/>
    </sheetView>
  </sheetViews>
  <sheetFormatPr defaultColWidth="8.8515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8.8515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s="19" customFormat="1" ht="12.75">
      <c r="A2" s="18">
        <v>1</v>
      </c>
      <c r="C2" s="20" t="s">
        <v>198</v>
      </c>
      <c r="D2" s="21">
        <v>1</v>
      </c>
      <c r="E2" s="19" t="s">
        <v>129</v>
      </c>
      <c r="F2" s="21">
        <v>0</v>
      </c>
      <c r="G2" s="21">
        <v>0</v>
      </c>
      <c r="H2" s="21">
        <f>ROUND(D2*F2,0)</f>
        <v>0</v>
      </c>
      <c r="I2" s="21">
        <f>ROUND(D2*G2,0)</f>
        <v>0</v>
      </c>
    </row>
    <row r="3" ht="12.75">
      <c r="C3" s="2"/>
    </row>
    <row r="5" spans="1:9" s="9" customFormat="1" ht="12.75">
      <c r="A5" s="7"/>
      <c r="B5" s="3"/>
      <c r="C5" s="3" t="s">
        <v>15</v>
      </c>
      <c r="D5" s="5"/>
      <c r="E5" s="3"/>
      <c r="F5" s="5"/>
      <c r="G5" s="5"/>
      <c r="H5" s="5">
        <f>SUM(H2:H4)</f>
        <v>0</v>
      </c>
      <c r="I5" s="5">
        <f>SUM(I2:I4)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14" sqref="F14"/>
    </sheetView>
  </sheetViews>
  <sheetFormatPr defaultColWidth="8.8515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8.8515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12</v>
      </c>
      <c r="C2" s="2" t="s">
        <v>14</v>
      </c>
      <c r="D2" s="6">
        <v>20.54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1200" verticalDpi="1200" orientation="portrait" paperSize="9" r:id="rId1"/>
  <headerFooter>
    <oddHeader>&amp;L&amp;"Times New Roman CE,bold"&amp;10 Zsaluzás és állványozás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N19" sqref="N19"/>
    </sheetView>
  </sheetViews>
  <sheetFormatPr defaultColWidth="8.8515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8.8515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4">
      <c r="A2" s="8">
        <v>1</v>
      </c>
      <c r="B2" s="1" t="s">
        <v>17</v>
      </c>
      <c r="C2" s="2" t="s">
        <v>26</v>
      </c>
      <c r="D2" s="6">
        <v>6.8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66.75">
      <c r="A4" s="8">
        <v>2</v>
      </c>
      <c r="B4" s="1" t="s">
        <v>19</v>
      </c>
      <c r="C4" s="2" t="s">
        <v>27</v>
      </c>
      <c r="D4" s="6">
        <v>6.4</v>
      </c>
      <c r="E4" s="1" t="s">
        <v>18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1" t="s">
        <v>20</v>
      </c>
      <c r="C6" s="2" t="s">
        <v>21</v>
      </c>
      <c r="D6" s="6">
        <v>20.54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1" t="s">
        <v>22</v>
      </c>
      <c r="C8" s="2" t="s">
        <v>23</v>
      </c>
      <c r="D8" s="6">
        <v>5.2</v>
      </c>
      <c r="E8" s="1" t="s">
        <v>18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41.25">
      <c r="A10" s="8">
        <v>5</v>
      </c>
      <c r="B10" s="1" t="s">
        <v>203</v>
      </c>
      <c r="C10" s="2" t="s">
        <v>204</v>
      </c>
      <c r="D10" s="6">
        <v>5</v>
      </c>
      <c r="E10" s="1" t="s">
        <v>45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38.25">
      <c r="A12" s="8">
        <v>6</v>
      </c>
      <c r="B12" s="1" t="s">
        <v>205</v>
      </c>
      <c r="C12" s="2" t="s">
        <v>206</v>
      </c>
      <c r="D12" s="6">
        <v>36</v>
      </c>
      <c r="E12" s="1" t="s">
        <v>18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76.5">
      <c r="A14" s="8">
        <v>7</v>
      </c>
      <c r="B14" s="1" t="s">
        <v>24</v>
      </c>
      <c r="C14" s="2" t="s">
        <v>25</v>
      </c>
      <c r="D14" s="6">
        <v>4.1</v>
      </c>
      <c r="E14" s="1" t="s">
        <v>18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s="9" customFormat="1" ht="12.75">
      <c r="A16" s="7"/>
      <c r="B16" s="3"/>
      <c r="C16" s="3" t="s">
        <v>15</v>
      </c>
      <c r="D16" s="5"/>
      <c r="E16" s="3"/>
      <c r="F16" s="5"/>
      <c r="G16" s="5"/>
      <c r="H16" s="5">
        <f>ROUND(SUM(H2:H15),0)</f>
        <v>0</v>
      </c>
      <c r="I16" s="5">
        <f>ROUND(SUM(I2:I15),0)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1200" verticalDpi="1200" orientation="portrait" paperSize="9" r:id="rId1"/>
  <headerFooter>
    <oddHeader>&amp;L&amp;"Times New Roman CE,bold"&amp;10 Irtás, föld- és sziklamunka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G15" sqref="G15"/>
    </sheetView>
  </sheetViews>
  <sheetFormatPr defaultColWidth="8.8515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8.8515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29</v>
      </c>
      <c r="C2" s="2" t="s">
        <v>30</v>
      </c>
      <c r="D2" s="6">
        <v>6.8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51">
      <c r="A4" s="8">
        <v>2</v>
      </c>
      <c r="B4" s="1" t="s">
        <v>31</v>
      </c>
      <c r="C4" s="2" t="s">
        <v>32</v>
      </c>
      <c r="D4" s="6">
        <v>4.1</v>
      </c>
      <c r="E4" s="1" t="s">
        <v>18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15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1200" verticalDpi="1200" orientation="portrait" paperSize="9" r:id="rId1"/>
  <headerFooter>
    <oddHeader>&amp;L&amp;"Times New Roman CE,bold"&amp;10 Síkalapozás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7">
      <selection activeCell="J15" sqref="J15"/>
    </sheetView>
  </sheetViews>
  <sheetFormatPr defaultColWidth="8.8515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8.8515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34</v>
      </c>
      <c r="C2" s="2" t="s">
        <v>35</v>
      </c>
      <c r="D2" s="6">
        <v>1.4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36</v>
      </c>
      <c r="C4" s="2" t="s">
        <v>38</v>
      </c>
      <c r="D4" s="6">
        <v>0.9</v>
      </c>
      <c r="E4" s="1" t="s">
        <v>37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51">
      <c r="A6" s="8">
        <v>3</v>
      </c>
      <c r="B6" s="1" t="s">
        <v>39</v>
      </c>
      <c r="C6" s="2" t="s">
        <v>40</v>
      </c>
      <c r="D6" s="6">
        <v>0.2</v>
      </c>
      <c r="E6" s="1" t="s">
        <v>37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76.5">
      <c r="A8" s="8">
        <v>4</v>
      </c>
      <c r="B8" s="1" t="s">
        <v>178</v>
      </c>
      <c r="C8" s="2" t="s">
        <v>179</v>
      </c>
      <c r="D8" s="6">
        <v>3.08</v>
      </c>
      <c r="E8" s="1" t="s">
        <v>18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9" ht="27">
      <c r="C9" s="2" t="s">
        <v>180</v>
      </c>
    </row>
    <row r="11" spans="1:9" ht="89.25">
      <c r="A11" s="8">
        <v>5</v>
      </c>
      <c r="B11" s="1" t="s">
        <v>181</v>
      </c>
      <c r="C11" s="2" t="s">
        <v>200</v>
      </c>
      <c r="D11" s="6">
        <v>2.8</v>
      </c>
      <c r="E11" s="1" t="s">
        <v>18</v>
      </c>
      <c r="F11" s="6">
        <v>0</v>
      </c>
      <c r="G11" s="6">
        <v>0</v>
      </c>
      <c r="H11" s="6">
        <f>ROUND(D11*F11,0)</f>
        <v>0</v>
      </c>
      <c r="I11" s="6">
        <f>ROUND(D11*G11,0)</f>
        <v>0</v>
      </c>
    </row>
    <row r="12" ht="12.75">
      <c r="C12" s="2" t="s">
        <v>182</v>
      </c>
    </row>
    <row r="14" spans="1:9" ht="76.5">
      <c r="A14" s="8">
        <v>6</v>
      </c>
      <c r="B14" s="1" t="s">
        <v>41</v>
      </c>
      <c r="C14" s="2" t="s">
        <v>212</v>
      </c>
      <c r="D14" s="6">
        <v>1.23</v>
      </c>
      <c r="E14" s="1" t="s">
        <v>18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5" ht="27">
      <c r="C15" s="2" t="s">
        <v>42</v>
      </c>
    </row>
    <row r="16" ht="12.75">
      <c r="C16" s="2"/>
    </row>
    <row r="17" spans="1:9" ht="54">
      <c r="A17" s="8">
        <v>7</v>
      </c>
      <c r="B17" s="1" t="s">
        <v>195</v>
      </c>
      <c r="C17" s="2" t="s">
        <v>196</v>
      </c>
      <c r="D17" s="6">
        <v>2.4</v>
      </c>
      <c r="E17" s="1" t="s">
        <v>13</v>
      </c>
      <c r="F17" s="6">
        <v>0</v>
      </c>
      <c r="G17" s="6">
        <v>0</v>
      </c>
      <c r="H17" s="6">
        <f>ROUND(D17*F17,0)</f>
        <v>0</v>
      </c>
      <c r="I17" s="6">
        <f>ROUND(D17*G17,0)</f>
        <v>0</v>
      </c>
    </row>
    <row r="19" spans="1:9" s="9" customFormat="1" ht="12.75">
      <c r="A19" s="7"/>
      <c r="B19" s="3"/>
      <c r="C19" s="3" t="s">
        <v>15</v>
      </c>
      <c r="D19" s="5"/>
      <c r="E19" s="3"/>
      <c r="F19" s="5"/>
      <c r="G19" s="5"/>
      <c r="H19" s="5">
        <f>ROUND(SUM(H2:H18),0)</f>
        <v>0</v>
      </c>
      <c r="I19" s="5">
        <f>ROUND(SUM(I2:I18),0)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1200" verticalDpi="1200" orientation="portrait" paperSize="9" r:id="rId1"/>
  <headerFooter>
    <oddHeader>&amp;L&amp;"Times New Roman CE,bold"&amp;10 Helyszíni beton és vasbeton munka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E14" sqref="E14"/>
    </sheetView>
  </sheetViews>
  <sheetFormatPr defaultColWidth="8.8515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8.8515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44</v>
      </c>
      <c r="C2" s="2" t="s">
        <v>46</v>
      </c>
      <c r="D2" s="6">
        <v>6</v>
      </c>
      <c r="E2" s="1" t="s">
        <v>45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51">
      <c r="C3" s="2" t="s">
        <v>47</v>
      </c>
    </row>
    <row r="5" spans="1:9" ht="89.25">
      <c r="A5" s="8">
        <v>2</v>
      </c>
      <c r="B5" s="1" t="s">
        <v>48</v>
      </c>
      <c r="C5" s="2" t="s">
        <v>46</v>
      </c>
      <c r="D5" s="6">
        <v>4</v>
      </c>
      <c r="E5" s="1" t="s">
        <v>45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6" ht="51">
      <c r="C6" s="2" t="s">
        <v>49</v>
      </c>
    </row>
    <row r="8" spans="1:9" s="9" customFormat="1" ht="12.75">
      <c r="A8" s="7"/>
      <c r="B8" s="3"/>
      <c r="C8" s="3" t="s">
        <v>15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1200" verticalDpi="1200" orientation="portrait" paperSize="9" r:id="rId1"/>
  <headerFooter>
    <oddHeader>&amp;L&amp;"Times New Roman CE,bold"&amp;10 Előregyártott épületszerkezeti elem elhelyezése és szerelése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4">
      <selection activeCell="J14" sqref="J14"/>
    </sheetView>
  </sheetViews>
  <sheetFormatPr defaultColWidth="8.8515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8.8515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51</v>
      </c>
      <c r="C2" s="2" t="s">
        <v>52</v>
      </c>
      <c r="D2" s="6">
        <v>0.8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53</v>
      </c>
      <c r="C4" s="2" t="s">
        <v>54</v>
      </c>
      <c r="D4" s="6">
        <v>10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55</v>
      </c>
      <c r="C6" s="2" t="s">
        <v>56</v>
      </c>
      <c r="D6" s="6">
        <v>0.5</v>
      </c>
      <c r="E6" s="1" t="s">
        <v>18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102">
      <c r="A8" s="8">
        <v>4</v>
      </c>
      <c r="B8" s="1" t="s">
        <v>57</v>
      </c>
      <c r="C8" s="2" t="s">
        <v>58</v>
      </c>
      <c r="D8" s="6">
        <v>32.5</v>
      </c>
      <c r="E8" s="1" t="s">
        <v>13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9" ht="25.5">
      <c r="C9" s="2" t="s">
        <v>59</v>
      </c>
    </row>
    <row r="11" spans="1:9" ht="89.25">
      <c r="A11" s="8">
        <v>5</v>
      </c>
      <c r="B11" s="1" t="s">
        <v>60</v>
      </c>
      <c r="C11" s="2" t="s">
        <v>61</v>
      </c>
      <c r="D11" s="6">
        <v>26</v>
      </c>
      <c r="E11" s="1" t="s">
        <v>13</v>
      </c>
      <c r="F11" s="6">
        <v>0</v>
      </c>
      <c r="G11" s="6">
        <v>0</v>
      </c>
      <c r="H11" s="6">
        <f>ROUND(D11*F11,0)</f>
        <v>0</v>
      </c>
      <c r="I11" s="6">
        <f>ROUND(D11*G11,0)</f>
        <v>0</v>
      </c>
    </row>
    <row r="12" ht="12.75">
      <c r="C12" s="2" t="s">
        <v>62</v>
      </c>
    </row>
    <row r="14" spans="1:9" ht="89.25">
      <c r="A14" s="8">
        <v>6</v>
      </c>
      <c r="B14" s="1" t="s">
        <v>63</v>
      </c>
      <c r="C14" s="2" t="s">
        <v>64</v>
      </c>
      <c r="D14" s="6">
        <v>1.3</v>
      </c>
      <c r="E14" s="1" t="s">
        <v>18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5" ht="25.5">
      <c r="C15" s="2" t="s">
        <v>65</v>
      </c>
    </row>
    <row r="17" spans="1:9" s="9" customFormat="1" ht="12.75">
      <c r="A17" s="7"/>
      <c r="B17" s="3"/>
      <c r="C17" s="3" t="s">
        <v>15</v>
      </c>
      <c r="D17" s="5"/>
      <c r="E17" s="3"/>
      <c r="F17" s="5"/>
      <c r="G17" s="5"/>
      <c r="H17" s="5">
        <f>ROUND(SUM(H2:H16),0)</f>
        <v>0</v>
      </c>
      <c r="I17" s="5">
        <f>ROUND(SUM(I2:I16),0)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1200" verticalDpi="1200" orientation="portrait" paperSize="9" r:id="rId1"/>
  <headerFooter>
    <oddHeader>&amp;L&amp;"Times New Roman CE,bold"&amp;10 Falazás és egyéb kőművesmunka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</dc:creator>
  <cp:keywords/>
  <dc:description/>
  <cp:lastModifiedBy>Kiss Dorina</cp:lastModifiedBy>
  <dcterms:created xsi:type="dcterms:W3CDTF">2017-05-28T15:12:36Z</dcterms:created>
  <dcterms:modified xsi:type="dcterms:W3CDTF">2018-07-04T06:47:48Z</dcterms:modified>
  <cp:category/>
  <cp:version/>
  <cp:contentType/>
  <cp:contentStatus/>
</cp:coreProperties>
</file>